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536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257" i="1" l="1"/>
  <c r="F593" i="1"/>
  <c r="H131" i="1"/>
  <c r="H467" i="1"/>
  <c r="J551" i="1"/>
  <c r="H173" i="1"/>
  <c r="G299" i="1"/>
  <c r="H509" i="1"/>
  <c r="J593" i="1"/>
  <c r="G47" i="1"/>
  <c r="F341" i="1"/>
  <c r="I467" i="1"/>
  <c r="F509" i="1"/>
  <c r="G551" i="1"/>
  <c r="H593" i="1"/>
  <c r="I425" i="1"/>
  <c r="F425" i="1"/>
  <c r="H425" i="1"/>
  <c r="I383" i="1"/>
  <c r="G383" i="1"/>
  <c r="H341" i="1"/>
  <c r="I299" i="1"/>
  <c r="H257" i="1"/>
  <c r="H215" i="1"/>
  <c r="G215" i="1"/>
  <c r="J131" i="1"/>
  <c r="I89" i="1"/>
  <c r="F173" i="1"/>
  <c r="I131" i="1"/>
  <c r="F89" i="1"/>
  <c r="H89" i="1"/>
  <c r="G593" i="1"/>
  <c r="I551" i="1"/>
  <c r="F551" i="1"/>
  <c r="J509" i="1"/>
  <c r="I509" i="1"/>
  <c r="G467" i="1"/>
  <c r="J425" i="1"/>
  <c r="G425" i="1"/>
  <c r="F383" i="1"/>
  <c r="J383" i="1"/>
  <c r="H383" i="1"/>
  <c r="J341" i="1"/>
  <c r="I341" i="1"/>
  <c r="G341" i="1"/>
  <c r="H299" i="1"/>
  <c r="G257" i="1"/>
  <c r="J257" i="1"/>
  <c r="J215" i="1"/>
  <c r="I215" i="1"/>
  <c r="F215" i="1"/>
  <c r="J173" i="1"/>
  <c r="I173" i="1"/>
  <c r="G131" i="1"/>
  <c r="J89" i="1"/>
  <c r="G89" i="1"/>
  <c r="I47" i="1"/>
  <c r="F47" i="1"/>
  <c r="H47" i="1"/>
  <c r="J47" i="1"/>
  <c r="F594" i="1" l="1"/>
  <c r="G594" i="1"/>
  <c r="H594" i="1"/>
  <c r="I594" i="1"/>
  <c r="J594" i="1"/>
  <c r="L395" i="1"/>
  <c r="L425" i="1"/>
  <c r="L563" i="1"/>
  <c r="L593" i="1"/>
  <c r="L494" i="1"/>
  <c r="L489" i="1"/>
  <c r="L200" i="1"/>
  <c r="L195" i="1"/>
  <c r="L143" i="1"/>
  <c r="L173" i="1"/>
  <c r="L311" i="1"/>
  <c r="L341" i="1"/>
  <c r="L417" i="1"/>
  <c r="L116" i="1"/>
  <c r="L111" i="1"/>
  <c r="L214" i="1"/>
  <c r="L405" i="1"/>
  <c r="L410" i="1"/>
  <c r="L46" i="1"/>
  <c r="L185" i="1"/>
  <c r="L215" i="1"/>
  <c r="L74" i="1"/>
  <c r="L69" i="1"/>
  <c r="L382" i="1"/>
  <c r="L207" i="1"/>
  <c r="L130" i="1"/>
  <c r="L536" i="1"/>
  <c r="L531" i="1"/>
  <c r="L81" i="1"/>
  <c r="L578" i="1"/>
  <c r="L573" i="1"/>
  <c r="L585" i="1"/>
  <c r="L508" i="1"/>
  <c r="L326" i="1"/>
  <c r="L321" i="1"/>
  <c r="L550" i="1"/>
  <c r="L363" i="1"/>
  <c r="L368" i="1"/>
  <c r="L437" i="1"/>
  <c r="L467" i="1"/>
  <c r="L257" i="1"/>
  <c r="L227" i="1"/>
  <c r="L284" i="1"/>
  <c r="L279" i="1"/>
  <c r="L101" i="1"/>
  <c r="L131" i="1"/>
  <c r="L459" i="1"/>
  <c r="L256" i="1"/>
  <c r="L452" i="1"/>
  <c r="L447" i="1"/>
  <c r="L17" i="1"/>
  <c r="L47" i="1"/>
  <c r="L594" i="1"/>
  <c r="L32" i="1"/>
  <c r="L27" i="1"/>
  <c r="L291" i="1"/>
  <c r="L375" i="1"/>
  <c r="L479" i="1"/>
  <c r="L509" i="1"/>
  <c r="L299" i="1"/>
  <c r="L269" i="1"/>
  <c r="L123" i="1"/>
  <c r="L424" i="1"/>
  <c r="L340" i="1"/>
  <c r="L158" i="1"/>
  <c r="L153" i="1"/>
  <c r="L521" i="1"/>
  <c r="L551" i="1"/>
  <c r="L39" i="1"/>
  <c r="L353" i="1"/>
  <c r="L383" i="1"/>
  <c r="L242" i="1"/>
  <c r="L237" i="1"/>
  <c r="L249" i="1"/>
  <c r="L592" i="1"/>
  <c r="L59" i="1"/>
  <c r="L89" i="1"/>
  <c r="L172" i="1"/>
  <c r="L165" i="1"/>
  <c r="L333" i="1"/>
  <c r="L466" i="1"/>
  <c r="L88" i="1"/>
  <c r="L543" i="1"/>
  <c r="L298" i="1"/>
  <c r="L501" i="1"/>
</calcChain>
</file>

<file path=xl/sharedStrings.xml><?xml version="1.0" encoding="utf-8"?>
<sst xmlns="http://schemas.openxmlformats.org/spreadsheetml/2006/main" count="625" uniqueCount="120">
  <si>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</si>
  <si>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</si>
  <si>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</si>
  <si>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</si>
  <si>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</si>
  <si>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</si>
  <si>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</si>
  <si>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</si>
  <si>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</si>
  <si>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</si>
  <si>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</si>
  <si>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</si>
  <si>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</si>
  <si>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</si>
  <si>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</si>
  <si>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</si>
  <si>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</si>
  <si>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</si>
  <si>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</si>
  <si>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</si>
  <si>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</si>
  <si>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</si>
  <si>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</si>
  <si>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</si>
  <si>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</si>
  <si>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</si>
  <si>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</si>
  <si>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</si>
  <si>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</si>
  <si>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</si>
  <si>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</si>
  <si>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</si>
  <si>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</si>
  <si>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</si>
  <si>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</si>
  <si>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</si>
  <si>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</si>
  <si>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</si>
  <si>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</si>
  <si>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</si>
  <si>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</si>
  <si>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</si>
  <si>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</si>
  <si>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</si>
  <si>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</si>
  <si>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Овощная нарезка</t>
  </si>
  <si>
    <t>Суп лапша домашняя</t>
  </si>
  <si>
    <t>Каша гречневая рассыпчатая</t>
  </si>
  <si>
    <t>Биточки "Детские" тушеные с овощами</t>
  </si>
  <si>
    <t>Компот из фруктовой ягодной смеси</t>
  </si>
  <si>
    <t>Хлеб ржано-пшеничный</t>
  </si>
  <si>
    <t>302-у</t>
  </si>
  <si>
    <t>268-У</t>
  </si>
  <si>
    <t>пром</t>
  </si>
  <si>
    <t>Нарезка овощная "Ассорти"</t>
  </si>
  <si>
    <t xml:space="preserve"> Борщ со свежей капустой и картофелем</t>
  </si>
  <si>
    <t>Рис отварной</t>
  </si>
  <si>
    <t>82-У</t>
  </si>
  <si>
    <t>304-У</t>
  </si>
  <si>
    <t>295-У</t>
  </si>
  <si>
    <t>Салат из свеклы с сыром</t>
  </si>
  <si>
    <t xml:space="preserve"> Щи из свежей капусты с картофелем</t>
  </si>
  <si>
    <t>Фрикадельки "Школьные" в соусе</t>
  </si>
  <si>
    <t>Макароны отварные</t>
  </si>
  <si>
    <t>Чай с сахаром</t>
  </si>
  <si>
    <t>87-У</t>
  </si>
  <si>
    <t>208-У</t>
  </si>
  <si>
    <t>54-1 г</t>
  </si>
  <si>
    <t>280-У</t>
  </si>
  <si>
    <t>Овощи натуральные, порционно кукуруза</t>
  </si>
  <si>
    <t>Суп овощной</t>
  </si>
  <si>
    <t>Картофельное пюре</t>
  </si>
  <si>
    <t>Тефтели "Детские" с овощами тушёными</t>
  </si>
  <si>
    <t>9-E</t>
  </si>
  <si>
    <t>54-11г</t>
  </si>
  <si>
    <t>279-У</t>
  </si>
  <si>
    <t>57-7хи</t>
  </si>
  <si>
    <t>Компот из яблок и вишни</t>
  </si>
  <si>
    <t>Котлета куриная</t>
  </si>
  <si>
    <t>Компот из сухофруктов</t>
  </si>
  <si>
    <t>Компот из смородины</t>
  </si>
  <si>
    <t>Пельмени Детские отварные с бульоном</t>
  </si>
  <si>
    <t>Компот из фруктовой ягодной смеси.</t>
  </si>
  <si>
    <t>392,32-У</t>
  </si>
  <si>
    <t>54-6г</t>
  </si>
  <si>
    <t>343-У</t>
  </si>
  <si>
    <t>Котлеты рыбные запеченные под сметанно луковым соусом</t>
  </si>
  <si>
    <t>директор МОУ ОШ с. Волынщина</t>
  </si>
  <si>
    <t>Антонова Т. А.</t>
  </si>
  <si>
    <t xml:space="preserve">Муниципальное общеобразовательноеиучреждение основная школа с. Волынщина </t>
  </si>
  <si>
    <t>Салат из свеклы с маслом растительным</t>
  </si>
  <si>
    <t>Щи из свежей капусты со сметаной</t>
  </si>
  <si>
    <t>Крокеты "Детские"</t>
  </si>
  <si>
    <t>Компот из смеси сухофруктов</t>
  </si>
  <si>
    <t>54-1с</t>
  </si>
  <si>
    <t>54-1г</t>
  </si>
  <si>
    <t>Пельмени "Детские" отварные</t>
  </si>
  <si>
    <t>соус сметанно-томатный</t>
  </si>
  <si>
    <t>81-У</t>
  </si>
  <si>
    <t>391-У</t>
  </si>
  <si>
    <t>Свекольник</t>
  </si>
  <si>
    <t>Закуска овощная</t>
  </si>
  <si>
    <t>Суп картофельный с макаронными изделиями</t>
  </si>
  <si>
    <t>Рис с овощами</t>
  </si>
  <si>
    <t>Нагетсы "Детские"</t>
  </si>
  <si>
    <t>Чай черный с лимоном</t>
  </si>
  <si>
    <t>0,05-У</t>
  </si>
  <si>
    <t>54-26г</t>
  </si>
  <si>
    <t>23_У</t>
  </si>
  <si>
    <t>Суп картофельный с горохом</t>
  </si>
  <si>
    <t>Фрикадельки "Детские"</t>
  </si>
  <si>
    <t>102-У</t>
  </si>
  <si>
    <t>54-60</t>
  </si>
  <si>
    <t>Яйцо вареное</t>
  </si>
  <si>
    <t>Крокеты с кабачком</t>
  </si>
  <si>
    <t>Сок яблочный</t>
  </si>
  <si>
    <t>311-У</t>
  </si>
  <si>
    <t>267,66-У</t>
  </si>
  <si>
    <t>Суп картофельный с клецками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</si>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</sst>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11" fillId="6" borderId="2" xfId="0" applyNumberFormat="1" applyFont="1" applyFill="1" applyBorder="1" applyAlignment="1" applyProtection="1">
      <alignment horizontal="center" vertical="center"/>
      <protection locked="0"/>
    </xf>
    <xf numFmtId="0" fontId="12" fillId="7" borderId="27" xfId="0" applyFont="1" applyFill="1" applyBorder="1" applyAlignment="1" applyProtection="1">
      <alignment horizontal="center" vertical="top" wrapText="1"/>
      <protection locked="0"/>
    </xf>
    <xf numFmtId="0" fontId="12" fillId="7" borderId="28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12" fillId="7" borderId="29" xfId="0" applyFont="1" applyFill="1" applyBorder="1" applyAlignment="1" applyProtection="1">
      <alignment horizontal="center" vertical="top" wrapText="1"/>
      <protection locked="0"/>
    </xf>
    <xf numFmtId="1" fontId="11" fillId="6" borderId="2" xfId="0" applyNumberFormat="1" applyFont="1" applyFill="1" applyBorder="1" applyAlignment="1" applyProtection="1">
      <alignment horizontal="center" vertical="center"/>
      <protection locked="0"/>
    </xf>
    <xf numFmtId="1" fontId="0" fillId="5" borderId="19" xfId="0" applyNumberFormat="1" applyFill="1" applyBorder="1" applyProtection="1">
      <protection locked="0"/>
    </xf>
    <xf numFmtId="164" fontId="11" fillId="6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protection locked="0"/>
    </xf>
    <xf numFmtId="0" fontId="13" fillId="7" borderId="2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12" fillId="7" borderId="28" xfId="0" applyFont="1" applyFill="1" applyBorder="1" applyAlignment="1" applyProtection="1">
      <alignment vertical="top" wrapText="1"/>
      <protection locked="0"/>
    </xf>
    <xf numFmtId="0" fontId="12" fillId="7" borderId="30" xfId="0" applyFont="1" applyFill="1" applyBorder="1" applyAlignment="1" applyProtection="1">
      <alignment vertical="top" wrapText="1"/>
      <protection locked="0"/>
    </xf>
    <xf numFmtId="0" fontId="0" fillId="5" borderId="4" xfId="0" applyFill="1" applyBorder="1" applyProtection="1">
      <protection locked="0"/>
    </xf>
    <xf numFmtId="0" fontId="12" fillId="7" borderId="27" xfId="0" applyFont="1" applyFill="1" applyBorder="1" applyAlignment="1" applyProtection="1">
      <alignment vertical="top" wrapText="1"/>
      <protection locked="0"/>
    </xf>
    <xf numFmtId="0" fontId="12" fillId="7" borderId="3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Alignment="1" applyProtection="1">
      <alignment horizontal="left" vertical="top"/>
      <protection locked="0"/>
    </xf>
    <xf numFmtId="0" fontId="0" fillId="5" borderId="0" xfId="0" applyFill="1" applyBorder="1" applyProtection="1">
      <protection locked="0"/>
    </xf>
    <xf numFmtId="0" fontId="12" fillId="7" borderId="32" xfId="0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 applyProtection="1">
      <alignment horizontal="left" vertical="top" wrapText="1"/>
      <protection locked="0"/>
    </xf>
    <xf numFmtId="0" fontId="12" fillId="7" borderId="29" xfId="0" applyFont="1" applyFill="1" applyBorder="1" applyAlignment="1" applyProtection="1">
      <alignment horizontal="left" vertical="top" wrapText="1"/>
      <protection locked="0"/>
    </xf>
    <xf numFmtId="0" fontId="12" fillId="7" borderId="31" xfId="0" applyFont="1" applyFill="1" applyBorder="1" applyAlignment="1" applyProtection="1">
      <alignment vertical="top" wrapText="1"/>
      <protection locked="0"/>
    </xf>
    <xf numFmtId="0" fontId="12" fillId="7" borderId="29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89</v>
      </c>
      <c r="D1" s="95"/>
      <c r="E1" s="95"/>
      <c r="F1" s="13" t="s">
        <v>16</v>
      </c>
      <c r="G1" s="2" t="s">
        <v>17</v>
      </c>
      <c r="H1" s="96" t="s">
        <v>87</v>
      </c>
      <c r="I1" s="96"/>
      <c r="J1" s="96"/>
      <c r="K1" s="96"/>
    </row>
    <row r="2" spans="1:12" ht="18" x14ac:dyDescent="0.2">
      <c r="A2" s="43" t="s">
        <v>6</v>
      </c>
      <c r="C2" s="2"/>
      <c r="G2" s="2" t="s">
        <v>18</v>
      </c>
      <c r="H2" s="96" t="s">
        <v>88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3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.75" thickBot="1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thickBo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45</v>
      </c>
      <c r="F18" s="59">
        <v>60</v>
      </c>
      <c r="G18" s="60">
        <v>5.8</v>
      </c>
      <c r="H18" s="61">
        <v>0.3</v>
      </c>
      <c r="I18" s="62">
        <v>0</v>
      </c>
      <c r="J18" s="62">
        <v>1</v>
      </c>
      <c r="K18" s="69">
        <v>13</v>
      </c>
      <c r="L18" s="51"/>
    </row>
    <row r="19" spans="1:12" ht="15.75" thickBot="1" x14ac:dyDescent="0.3">
      <c r="A19" s="25"/>
      <c r="B19" s="16"/>
      <c r="C19" s="11"/>
      <c r="D19" s="7" t="s">
        <v>28</v>
      </c>
      <c r="E19" s="63" t="s">
        <v>46</v>
      </c>
      <c r="F19" s="64">
        <v>200</v>
      </c>
      <c r="G19" s="60">
        <v>135.9</v>
      </c>
      <c r="H19" s="65">
        <v>5.7</v>
      </c>
      <c r="I19" s="65">
        <v>7.2</v>
      </c>
      <c r="J19" s="65">
        <v>12.1</v>
      </c>
      <c r="K19" s="70">
        <v>113</v>
      </c>
      <c r="L19" s="51"/>
    </row>
    <row r="20" spans="1:12" ht="15.75" thickBot="1" x14ac:dyDescent="0.3">
      <c r="A20" s="25"/>
      <c r="B20" s="16"/>
      <c r="C20" s="11"/>
      <c r="D20" s="7" t="s">
        <v>29</v>
      </c>
      <c r="E20" s="63" t="s">
        <v>48</v>
      </c>
      <c r="F20" s="64">
        <v>90</v>
      </c>
      <c r="G20" s="60">
        <v>303.39999999999998</v>
      </c>
      <c r="H20" s="65">
        <v>16.600000000000001</v>
      </c>
      <c r="I20" s="65">
        <v>4.3</v>
      </c>
      <c r="J20" s="65">
        <v>3.4</v>
      </c>
      <c r="K20" s="70" t="s">
        <v>52</v>
      </c>
      <c r="L20" s="51"/>
    </row>
    <row r="21" spans="1:12" ht="15.75" thickBot="1" x14ac:dyDescent="0.3">
      <c r="A21" s="25"/>
      <c r="B21" s="16"/>
      <c r="C21" s="11"/>
      <c r="D21" s="7" t="s">
        <v>30</v>
      </c>
      <c r="E21" s="63" t="s">
        <v>47</v>
      </c>
      <c r="F21" s="64">
        <v>150</v>
      </c>
      <c r="G21" s="60">
        <v>7.8</v>
      </c>
      <c r="H21" s="65">
        <v>7</v>
      </c>
      <c r="I21" s="65">
        <v>33.9</v>
      </c>
      <c r="J21" s="65">
        <v>229.4</v>
      </c>
      <c r="K21" s="70" t="s">
        <v>51</v>
      </c>
      <c r="L21" s="51"/>
    </row>
    <row r="22" spans="1:12" ht="15.75" thickBot="1" x14ac:dyDescent="0.3">
      <c r="A22" s="25"/>
      <c r="B22" s="16"/>
      <c r="C22" s="11"/>
      <c r="D22" s="7" t="s">
        <v>31</v>
      </c>
      <c r="E22" s="63" t="s">
        <v>49</v>
      </c>
      <c r="F22" s="64">
        <v>200</v>
      </c>
      <c r="G22" s="66">
        <v>54.6</v>
      </c>
      <c r="H22" s="65">
        <v>0.5</v>
      </c>
      <c r="I22" s="65">
        <v>0.1</v>
      </c>
      <c r="J22" s="65">
        <v>12.8</v>
      </c>
      <c r="K22" s="71">
        <v>349</v>
      </c>
      <c r="L22" s="51"/>
    </row>
    <row r="23" spans="1:12" ht="15" x14ac:dyDescent="0.25">
      <c r="A23" s="25"/>
      <c r="B23" s="16"/>
      <c r="C23" s="11"/>
      <c r="D23" s="7" t="s">
        <v>32</v>
      </c>
      <c r="E23" s="63"/>
      <c r="F23" s="64"/>
      <c r="G23" s="64"/>
      <c r="H23" s="64"/>
      <c r="I23" s="64"/>
      <c r="J23" s="67"/>
      <c r="K23" s="72"/>
      <c r="L23" s="51"/>
    </row>
    <row r="24" spans="1:12" ht="15" x14ac:dyDescent="0.25">
      <c r="A24" s="25"/>
      <c r="B24" s="16"/>
      <c r="C24" s="11"/>
      <c r="D24" s="7" t="s">
        <v>33</v>
      </c>
      <c r="E24" s="63" t="s">
        <v>50</v>
      </c>
      <c r="F24" s="64">
        <v>50</v>
      </c>
      <c r="G24" s="68">
        <v>97.8</v>
      </c>
      <c r="H24" s="60">
        <v>3.3</v>
      </c>
      <c r="I24" s="60">
        <v>0.6</v>
      </c>
      <c r="J24" s="68">
        <v>19.8</v>
      </c>
      <c r="K24" s="72" t="s">
        <v>53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3">SUM(G18:G26)</f>
        <v>605.30000000000007</v>
      </c>
      <c r="H27" s="21">
        <f t="shared" si="3"/>
        <v>33.4</v>
      </c>
      <c r="I27" s="21">
        <f t="shared" si="3"/>
        <v>46.1</v>
      </c>
      <c r="J27" s="21">
        <f t="shared" si="3"/>
        <v>278.5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88" t="s">
        <v>4</v>
      </c>
      <c r="D47" s="89"/>
      <c r="E47" s="33"/>
      <c r="F47" s="34">
        <f>F13+F17+F27+F32+F39+F46</f>
        <v>750</v>
      </c>
      <c r="G47" s="34">
        <f t="shared" ref="G47:J47" si="7">G13+G17+G27+G32+G39+G46</f>
        <v>605.30000000000007</v>
      </c>
      <c r="H47" s="34">
        <f t="shared" si="7"/>
        <v>33.4</v>
      </c>
      <c r="I47" s="34">
        <f t="shared" si="7"/>
        <v>46.1</v>
      </c>
      <c r="J47" s="34">
        <f t="shared" si="7"/>
        <v>278.5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.75" thickBot="1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.75" thickBot="1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8" t="s">
        <v>54</v>
      </c>
      <c r="F60" s="59">
        <v>60</v>
      </c>
      <c r="G60" s="60">
        <v>0.4</v>
      </c>
      <c r="H60" s="61">
        <v>0</v>
      </c>
      <c r="I60" s="73">
        <v>1.1000000000000001</v>
      </c>
      <c r="J60" s="73">
        <v>6.2</v>
      </c>
      <c r="K60" s="69">
        <v>17</v>
      </c>
      <c r="L60" s="51"/>
    </row>
    <row r="61" spans="1:12" ht="15.75" thickBot="1" x14ac:dyDescent="0.3">
      <c r="A61" s="15"/>
      <c r="B61" s="16"/>
      <c r="C61" s="11"/>
      <c r="D61" s="7" t="s">
        <v>28</v>
      </c>
      <c r="E61" s="63" t="s">
        <v>55</v>
      </c>
      <c r="F61" s="64">
        <v>200</v>
      </c>
      <c r="G61" s="60">
        <v>5.0999999999999996</v>
      </c>
      <c r="H61" s="65">
        <v>4.5</v>
      </c>
      <c r="I61" s="65">
        <v>10.8</v>
      </c>
      <c r="J61" s="65">
        <v>103.9</v>
      </c>
      <c r="K61" s="72" t="s">
        <v>57</v>
      </c>
      <c r="L61" s="51"/>
    </row>
    <row r="62" spans="1:12" ht="15.75" thickBot="1" x14ac:dyDescent="0.3">
      <c r="A62" s="15"/>
      <c r="B62" s="16"/>
      <c r="C62" s="11"/>
      <c r="D62" s="7" t="s">
        <v>29</v>
      </c>
      <c r="E62" s="63" t="s">
        <v>78</v>
      </c>
      <c r="F62" s="64">
        <v>90</v>
      </c>
      <c r="G62" s="60">
        <v>17.100000000000001</v>
      </c>
      <c r="H62" s="65">
        <v>23.1</v>
      </c>
      <c r="I62" s="65">
        <v>22.6</v>
      </c>
      <c r="J62" s="65">
        <v>366.8</v>
      </c>
      <c r="K62" s="72" t="s">
        <v>59</v>
      </c>
      <c r="L62" s="51"/>
    </row>
    <row r="63" spans="1:12" ht="15.75" thickBot="1" x14ac:dyDescent="0.3">
      <c r="A63" s="15"/>
      <c r="B63" s="16"/>
      <c r="C63" s="11"/>
      <c r="D63" s="7" t="s">
        <v>30</v>
      </c>
      <c r="E63" s="63" t="s">
        <v>56</v>
      </c>
      <c r="F63" s="64">
        <v>150</v>
      </c>
      <c r="G63" s="60">
        <v>3.5</v>
      </c>
      <c r="H63" s="65">
        <v>4.3</v>
      </c>
      <c r="I63" s="65">
        <v>35.799999999999997</v>
      </c>
      <c r="J63" s="65">
        <v>195.8</v>
      </c>
      <c r="K63" s="72" t="s">
        <v>58</v>
      </c>
      <c r="L63" s="51"/>
    </row>
    <row r="64" spans="1:12" ht="15.75" thickBot="1" x14ac:dyDescent="0.3">
      <c r="A64" s="15"/>
      <c r="B64" s="16"/>
      <c r="C64" s="11"/>
      <c r="D64" s="7" t="s">
        <v>31</v>
      </c>
      <c r="E64" s="63" t="s">
        <v>77</v>
      </c>
      <c r="F64" s="64">
        <v>200</v>
      </c>
      <c r="G64" s="66">
        <v>0.2</v>
      </c>
      <c r="H64" s="65">
        <v>0.1</v>
      </c>
      <c r="I64" s="65">
        <v>20.100000000000001</v>
      </c>
      <c r="J64" s="65">
        <v>82.4</v>
      </c>
      <c r="K64" s="71">
        <v>15</v>
      </c>
      <c r="L64" s="51"/>
    </row>
    <row r="65" spans="1:12" ht="15" x14ac:dyDescent="0.25">
      <c r="A65" s="15"/>
      <c r="B65" s="16"/>
      <c r="C65" s="11"/>
      <c r="D65" s="7" t="s">
        <v>32</v>
      </c>
      <c r="E65" s="74"/>
      <c r="F65" s="74"/>
      <c r="G65" s="74"/>
      <c r="H65" s="74"/>
      <c r="I65" s="74"/>
      <c r="J65" s="74"/>
      <c r="K65" s="74"/>
      <c r="L65" s="51"/>
    </row>
    <row r="66" spans="1:12" ht="15" x14ac:dyDescent="0.25">
      <c r="A66" s="15"/>
      <c r="B66" s="16"/>
      <c r="C66" s="11"/>
      <c r="D66" s="7" t="s">
        <v>33</v>
      </c>
      <c r="E66" s="63" t="s">
        <v>50</v>
      </c>
      <c r="F66" s="64">
        <v>50</v>
      </c>
      <c r="G66" s="68">
        <v>3.3</v>
      </c>
      <c r="H66" s="60">
        <v>0.6</v>
      </c>
      <c r="I66" s="60">
        <v>19.8</v>
      </c>
      <c r="J66" s="68">
        <v>97.8</v>
      </c>
      <c r="K66" s="72" t="s">
        <v>53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 t="shared" ref="G69" si="18">SUM(G60:G68)</f>
        <v>29.6</v>
      </c>
      <c r="H69" s="21">
        <f t="shared" ref="H69" si="19">SUM(H60:H68)</f>
        <v>32.6</v>
      </c>
      <c r="I69" s="21">
        <f t="shared" ref="I69" si="20">SUM(I60:I68)</f>
        <v>110.2</v>
      </c>
      <c r="J69" s="21">
        <f t="shared" ref="J69" si="21">SUM(J60:J68)</f>
        <v>852.9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88" t="s">
        <v>4</v>
      </c>
      <c r="D89" s="89"/>
      <c r="E89" s="33"/>
      <c r="F89" s="34">
        <f>F55+F59+F69+F74+F81+F88</f>
        <v>750</v>
      </c>
      <c r="G89" s="34">
        <f t="shared" ref="G89" si="38">G55+G59+G69+G74+G81+G88</f>
        <v>29.6</v>
      </c>
      <c r="H89" s="34">
        <f t="shared" ref="H89" si="39">H55+H59+H69+H74+H81+H88</f>
        <v>32.6</v>
      </c>
      <c r="I89" s="34">
        <f t="shared" ref="I89" si="40">I55+I59+I69+I74+I81+I88</f>
        <v>110.2</v>
      </c>
      <c r="J89" s="34">
        <f t="shared" ref="J89" si="41">J55+J59+J69+J74+J81+J88</f>
        <v>852.9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60</v>
      </c>
      <c r="F102" s="59">
        <v>60</v>
      </c>
      <c r="G102" s="60">
        <v>4.3</v>
      </c>
      <c r="H102" s="60">
        <v>7.5</v>
      </c>
      <c r="I102" s="60">
        <v>4.5999999999999996</v>
      </c>
      <c r="J102" s="74">
        <v>102.6</v>
      </c>
      <c r="K102" s="77">
        <v>50.08</v>
      </c>
      <c r="L102" s="51"/>
    </row>
    <row r="103" spans="1:12" ht="15" x14ac:dyDescent="0.25">
      <c r="A103" s="25"/>
      <c r="B103" s="16"/>
      <c r="C103" s="11"/>
      <c r="D103" s="7" t="s">
        <v>28</v>
      </c>
      <c r="E103" s="63" t="s">
        <v>61</v>
      </c>
      <c r="F103" s="64">
        <v>200</v>
      </c>
      <c r="G103" s="60">
        <v>4.4000000000000004</v>
      </c>
      <c r="H103" s="60">
        <v>5.3</v>
      </c>
      <c r="I103" s="60">
        <v>6.8</v>
      </c>
      <c r="J103" s="74">
        <v>92.6</v>
      </c>
      <c r="K103" s="72" t="s">
        <v>65</v>
      </c>
      <c r="L103" s="51"/>
    </row>
    <row r="104" spans="1:12" ht="15.75" thickBot="1" x14ac:dyDescent="0.3">
      <c r="A104" s="25"/>
      <c r="B104" s="16"/>
      <c r="C104" s="11"/>
      <c r="D104" s="7" t="s">
        <v>29</v>
      </c>
      <c r="E104" s="63" t="s">
        <v>62</v>
      </c>
      <c r="F104" s="64">
        <v>90</v>
      </c>
      <c r="G104" s="60">
        <v>8.5</v>
      </c>
      <c r="H104" s="60">
        <v>11</v>
      </c>
      <c r="I104" s="60">
        <v>13.1</v>
      </c>
      <c r="J104" s="74">
        <v>196.8</v>
      </c>
      <c r="K104" s="72" t="s">
        <v>66</v>
      </c>
      <c r="L104" s="51"/>
    </row>
    <row r="105" spans="1:12" ht="15.75" thickBot="1" x14ac:dyDescent="0.3">
      <c r="A105" s="25"/>
      <c r="B105" s="16"/>
      <c r="C105" s="11"/>
      <c r="D105" s="7" t="s">
        <v>30</v>
      </c>
      <c r="E105" s="75" t="s">
        <v>63</v>
      </c>
      <c r="F105" s="64">
        <v>150</v>
      </c>
      <c r="G105" s="60">
        <v>5.3</v>
      </c>
      <c r="H105" s="60">
        <v>4.9000000000000004</v>
      </c>
      <c r="I105" s="60">
        <v>32.799999999999997</v>
      </c>
      <c r="J105" s="74">
        <v>185.3</v>
      </c>
      <c r="K105" s="78" t="s">
        <v>67</v>
      </c>
      <c r="L105" s="51"/>
    </row>
    <row r="106" spans="1:12" ht="15" x14ac:dyDescent="0.25">
      <c r="A106" s="25"/>
      <c r="B106" s="16"/>
      <c r="C106" s="11"/>
      <c r="D106" s="7" t="s">
        <v>31</v>
      </c>
      <c r="E106" s="76" t="s">
        <v>79</v>
      </c>
      <c r="F106" s="64">
        <v>200</v>
      </c>
      <c r="G106" s="60">
        <v>0.4</v>
      </c>
      <c r="H106" s="60">
        <v>0</v>
      </c>
      <c r="I106" s="60">
        <v>25.1</v>
      </c>
      <c r="J106" s="74">
        <v>102</v>
      </c>
      <c r="K106" s="92" t="s">
        <v>68</v>
      </c>
      <c r="L106" s="51"/>
    </row>
    <row r="107" spans="1:12" ht="15.75" thickBot="1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93"/>
      <c r="L107" s="51"/>
    </row>
    <row r="108" spans="1:12" ht="15" x14ac:dyDescent="0.25">
      <c r="A108" s="25"/>
      <c r="B108" s="16"/>
      <c r="C108" s="11"/>
      <c r="D108" s="7" t="s">
        <v>33</v>
      </c>
      <c r="E108" s="63" t="s">
        <v>50</v>
      </c>
      <c r="F108" s="64">
        <v>50</v>
      </c>
      <c r="G108" s="68">
        <v>97.8</v>
      </c>
      <c r="H108" s="60">
        <v>3.3</v>
      </c>
      <c r="I108" s="60">
        <v>0.6</v>
      </c>
      <c r="J108" s="68">
        <v>19.8</v>
      </c>
      <c r="K108" s="72" t="s">
        <v>53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750</v>
      </c>
      <c r="G111" s="21">
        <f>SUM(G102:G110)</f>
        <v>120.69999999999999</v>
      </c>
      <c r="H111" s="21">
        <f t="shared" ref="H111" si="52">SUM(H102:H110)</f>
        <v>32</v>
      </c>
      <c r="I111" s="21">
        <f t="shared" ref="I111" si="53">SUM(I102:I110)</f>
        <v>83</v>
      </c>
      <c r="J111" s="21">
        <f t="shared" ref="J111" si="54">SUM(J102:J110)</f>
        <v>699.09999999999991</v>
      </c>
      <c r="K111" s="27"/>
      <c r="L111" s="21">
        <f t="shared" ref="L111" ca="1" si="55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6">SUM(G112:G115)</f>
        <v>0</v>
      </c>
      <c r="H116" s="21">
        <f t="shared" ref="H116" si="57">SUM(H112:H115)</f>
        <v>0</v>
      </c>
      <c r="I116" s="21">
        <f t="shared" ref="I116" si="58">SUM(I112:I115)</f>
        <v>0</v>
      </c>
      <c r="J116" s="21">
        <f t="shared" ref="J116" si="59">SUM(J112:J115)</f>
        <v>0</v>
      </c>
      <c r="K116" s="27"/>
      <c r="L116" s="21">
        <f t="shared" ref="L116" ca="1" si="60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1">SUM(G117:G122)</f>
        <v>0</v>
      </c>
      <c r="H123" s="21">
        <f t="shared" ref="H123" si="62">SUM(H117:H122)</f>
        <v>0</v>
      </c>
      <c r="I123" s="21">
        <f t="shared" ref="I123" si="63">SUM(I117:I122)</f>
        <v>0</v>
      </c>
      <c r="J123" s="21">
        <f t="shared" ref="J123" si="64">SUM(J117:J122)</f>
        <v>0</v>
      </c>
      <c r="K123" s="27"/>
      <c r="L123" s="21">
        <f t="shared" ref="L123" ca="1" si="6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6">SUM(G124:G129)</f>
        <v>0</v>
      </c>
      <c r="H130" s="21">
        <f t="shared" ref="H130" si="67">SUM(H124:H129)</f>
        <v>0</v>
      </c>
      <c r="I130" s="21">
        <f t="shared" ref="I130" si="68">SUM(I124:I129)</f>
        <v>0</v>
      </c>
      <c r="J130" s="21">
        <f t="shared" ref="J130" si="69">SUM(J124:J129)</f>
        <v>0</v>
      </c>
      <c r="K130" s="27"/>
      <c r="L130" s="21">
        <f t="shared" ref="L130" ca="1" si="70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88" t="s">
        <v>4</v>
      </c>
      <c r="D131" s="89"/>
      <c r="E131" s="33"/>
      <c r="F131" s="34">
        <f>F97+F101+F111+F116+F123+F130</f>
        <v>750</v>
      </c>
      <c r="G131" s="34">
        <f t="shared" ref="G131" si="71">G97+G101+G111+G116+G123+G130</f>
        <v>120.69999999999999</v>
      </c>
      <c r="H131" s="34">
        <f t="shared" ref="H131" si="72">H97+H101+H111+H116+H123+H130</f>
        <v>32</v>
      </c>
      <c r="I131" s="34">
        <f t="shared" ref="I131" si="73">I97+I101+I111+I116+I123+I130</f>
        <v>83</v>
      </c>
      <c r="J131" s="34">
        <f t="shared" ref="J131" si="74">J97+J101+J111+J116+J123+J130</f>
        <v>699.09999999999991</v>
      </c>
      <c r="K131" s="35"/>
      <c r="L131" s="34">
        <f t="shared" ref="L131" ca="1" si="75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6">SUM(G132:G138)</f>
        <v>0</v>
      </c>
      <c r="H139" s="21">
        <f t="shared" ref="H139" si="77">SUM(H132:H138)</f>
        <v>0</v>
      </c>
      <c r="I139" s="21">
        <f t="shared" ref="I139" si="78">SUM(I132:I138)</f>
        <v>0</v>
      </c>
      <c r="J139" s="21">
        <f t="shared" ref="J139" si="79">SUM(J132:J138)</f>
        <v>0</v>
      </c>
      <c r="K139" s="27"/>
      <c r="L139" s="21">
        <f t="shared" ref="L139:L181" si="80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1">SUM(G140:G142)</f>
        <v>0</v>
      </c>
      <c r="H143" s="21">
        <f t="shared" ref="H143" si="82">SUM(H140:H142)</f>
        <v>0</v>
      </c>
      <c r="I143" s="21">
        <f t="shared" ref="I143" si="83">SUM(I140:I142)</f>
        <v>0</v>
      </c>
      <c r="J143" s="21">
        <f t="shared" ref="J143" si="84">SUM(J140:J142)</f>
        <v>0</v>
      </c>
      <c r="K143" s="27"/>
      <c r="L143" s="21">
        <f t="shared" ref="L143" ca="1" si="85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69</v>
      </c>
      <c r="F144" s="74">
        <v>60</v>
      </c>
      <c r="G144" s="60">
        <v>0.6</v>
      </c>
      <c r="H144" s="60">
        <v>0.1</v>
      </c>
      <c r="I144" s="60">
        <v>3.1</v>
      </c>
      <c r="J144" s="60">
        <v>15.7</v>
      </c>
      <c r="K144" s="77">
        <v>16</v>
      </c>
      <c r="L144" s="51"/>
    </row>
    <row r="145" spans="1:12" ht="15" x14ac:dyDescent="0.25">
      <c r="A145" s="25"/>
      <c r="B145" s="16"/>
      <c r="C145" s="11"/>
      <c r="D145" s="7" t="s">
        <v>28</v>
      </c>
      <c r="E145" s="63" t="s">
        <v>70</v>
      </c>
      <c r="F145" s="74">
        <v>200</v>
      </c>
      <c r="G145" s="60">
        <v>5.2</v>
      </c>
      <c r="H145" s="60">
        <v>4.5</v>
      </c>
      <c r="I145" s="60">
        <v>9</v>
      </c>
      <c r="J145" s="60">
        <v>97.3</v>
      </c>
      <c r="K145" s="72" t="s">
        <v>73</v>
      </c>
      <c r="L145" s="51"/>
    </row>
    <row r="146" spans="1:12" ht="15.75" thickBot="1" x14ac:dyDescent="0.3">
      <c r="A146" s="25"/>
      <c r="B146" s="16"/>
      <c r="C146" s="11"/>
      <c r="D146" s="7" t="s">
        <v>29</v>
      </c>
      <c r="E146" s="63" t="s">
        <v>71</v>
      </c>
      <c r="F146" s="74">
        <v>1150</v>
      </c>
      <c r="G146" s="60">
        <v>3.1</v>
      </c>
      <c r="H146" s="60">
        <v>5.3</v>
      </c>
      <c r="I146" s="60">
        <v>19.8</v>
      </c>
      <c r="J146" s="60">
        <v>139.4</v>
      </c>
      <c r="K146" s="72" t="s">
        <v>74</v>
      </c>
      <c r="L146" s="51"/>
    </row>
    <row r="147" spans="1:12" ht="15.75" thickBot="1" x14ac:dyDescent="0.3">
      <c r="A147" s="25"/>
      <c r="B147" s="16"/>
      <c r="C147" s="11"/>
      <c r="D147" s="7" t="s">
        <v>30</v>
      </c>
      <c r="E147" s="75" t="s">
        <v>72</v>
      </c>
      <c r="F147" s="74">
        <v>90</v>
      </c>
      <c r="G147" s="60">
        <v>14.1</v>
      </c>
      <c r="H147" s="60">
        <v>18.600000000000001</v>
      </c>
      <c r="I147" s="60">
        <v>19.600000000000001</v>
      </c>
      <c r="J147" s="60">
        <v>302</v>
      </c>
      <c r="K147" s="78" t="s">
        <v>75</v>
      </c>
      <c r="L147" s="51"/>
    </row>
    <row r="148" spans="1:12" ht="15" x14ac:dyDescent="0.25">
      <c r="A148" s="25"/>
      <c r="B148" s="16"/>
      <c r="C148" s="11"/>
      <c r="D148" s="7" t="s">
        <v>31</v>
      </c>
      <c r="E148" s="76" t="s">
        <v>80</v>
      </c>
      <c r="F148" s="74">
        <v>200</v>
      </c>
      <c r="G148" s="60">
        <v>0.3</v>
      </c>
      <c r="H148" s="60">
        <v>0.1</v>
      </c>
      <c r="I148" s="60">
        <v>8.4</v>
      </c>
      <c r="J148" s="66">
        <v>35.5</v>
      </c>
      <c r="K148" s="92" t="s">
        <v>76</v>
      </c>
      <c r="L148" s="51"/>
    </row>
    <row r="149" spans="1:12" ht="15.75" thickBot="1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93"/>
      <c r="L149" s="51"/>
    </row>
    <row r="150" spans="1:12" ht="15" x14ac:dyDescent="0.25">
      <c r="A150" s="25"/>
      <c r="B150" s="16"/>
      <c r="C150" s="11"/>
      <c r="D150" s="7" t="s">
        <v>33</v>
      </c>
      <c r="E150" s="63" t="s">
        <v>50</v>
      </c>
      <c r="F150" s="64">
        <v>50</v>
      </c>
      <c r="G150" s="68">
        <v>97.8</v>
      </c>
      <c r="H150" s="60">
        <v>3.3</v>
      </c>
      <c r="I150" s="60">
        <v>0.6</v>
      </c>
      <c r="J150" s="68">
        <v>19.8</v>
      </c>
      <c r="K150" s="72" t="s">
        <v>53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1750</v>
      </c>
      <c r="G153" s="21">
        <f t="shared" ref="G153" si="86">SUM(G144:G152)</f>
        <v>121.1</v>
      </c>
      <c r="H153" s="21">
        <f t="shared" ref="H153" si="87">SUM(H144:H152)</f>
        <v>31.900000000000002</v>
      </c>
      <c r="I153" s="21">
        <f t="shared" ref="I153" si="88">SUM(I144:I152)</f>
        <v>60.5</v>
      </c>
      <c r="J153" s="21">
        <f>SUM(J144:J152)</f>
        <v>609.69999999999993</v>
      </c>
      <c r="K153" s="27"/>
      <c r="L153" s="21">
        <f t="shared" ref="L153" ca="1" si="89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88" t="s">
        <v>4</v>
      </c>
      <c r="D173" s="89"/>
      <c r="E173" s="33"/>
      <c r="F173" s="34">
        <f>F139+F143+F153+F158+F165+F172</f>
        <v>1750</v>
      </c>
      <c r="G173" s="34">
        <f t="shared" ref="G173" si="105">G139+G143+G153+G158+G165+G172</f>
        <v>121.1</v>
      </c>
      <c r="H173" s="34">
        <f t="shared" ref="H173" si="106">H139+H143+H153+H158+H165+H172</f>
        <v>31.900000000000002</v>
      </c>
      <c r="I173" s="34">
        <f t="shared" ref="I173" si="107">I139+I143+I153+I158+I165+I172</f>
        <v>60.5</v>
      </c>
      <c r="J173" s="34">
        <f t="shared" ref="J173" si="108">J139+J143+J153+J158+J165+J172</f>
        <v>609.69999999999993</v>
      </c>
      <c r="K173" s="35"/>
      <c r="L173" s="34">
        <f t="shared" ref="L173" ca="1" si="10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0">SUM(G174:G180)</f>
        <v>0</v>
      </c>
      <c r="H181" s="21">
        <f t="shared" ref="H181" si="111">SUM(H174:H180)</f>
        <v>0</v>
      </c>
      <c r="I181" s="21">
        <f t="shared" ref="I181" si="112">SUM(I174:I180)</f>
        <v>0</v>
      </c>
      <c r="J181" s="21">
        <f t="shared" ref="J181" si="113">SUM(J174:J180)</f>
        <v>0</v>
      </c>
      <c r="K181" s="27"/>
      <c r="L181" s="21">
        <f t="shared" si="80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54</v>
      </c>
      <c r="F186" s="59">
        <v>60</v>
      </c>
      <c r="G186" s="60">
        <v>0.4</v>
      </c>
      <c r="H186" s="60">
        <v>0</v>
      </c>
      <c r="I186" s="60">
        <v>1.1000000000000001</v>
      </c>
      <c r="J186" s="60">
        <v>6.2</v>
      </c>
      <c r="K186" s="77">
        <v>17</v>
      </c>
      <c r="L186" s="51"/>
    </row>
    <row r="187" spans="1:12" ht="15.75" thickBot="1" x14ac:dyDescent="0.3">
      <c r="A187" s="25"/>
      <c r="B187" s="16"/>
      <c r="C187" s="11"/>
      <c r="D187" s="7" t="s">
        <v>28</v>
      </c>
      <c r="E187" s="63" t="s">
        <v>81</v>
      </c>
      <c r="F187" s="64">
        <v>200</v>
      </c>
      <c r="G187" s="60">
        <v>18</v>
      </c>
      <c r="H187" s="60">
        <v>18.7</v>
      </c>
      <c r="I187" s="60">
        <v>30.9</v>
      </c>
      <c r="J187" s="60">
        <v>364.46</v>
      </c>
      <c r="K187" s="72" t="s">
        <v>83</v>
      </c>
      <c r="L187" s="51"/>
    </row>
    <row r="188" spans="1:12" ht="15.75" thickBot="1" x14ac:dyDescent="0.3">
      <c r="A188" s="25"/>
      <c r="B188" s="16"/>
      <c r="C188" s="11"/>
      <c r="D188" s="7" t="s">
        <v>29</v>
      </c>
      <c r="E188" s="75" t="s">
        <v>86</v>
      </c>
      <c r="F188" s="64">
        <v>90</v>
      </c>
      <c r="G188" s="60">
        <v>15.3</v>
      </c>
      <c r="H188" s="60">
        <v>10.9</v>
      </c>
      <c r="I188" s="60">
        <v>23.7</v>
      </c>
      <c r="J188" s="60">
        <v>254.5</v>
      </c>
      <c r="K188" s="72" t="s">
        <v>84</v>
      </c>
      <c r="L188" s="51"/>
    </row>
    <row r="189" spans="1:12" ht="15.75" thickBot="1" x14ac:dyDescent="0.3">
      <c r="A189" s="25"/>
      <c r="B189" s="16"/>
      <c r="C189" s="11"/>
      <c r="D189" s="7" t="s">
        <v>30</v>
      </c>
      <c r="E189" s="74" t="s">
        <v>56</v>
      </c>
      <c r="F189" s="64">
        <v>150</v>
      </c>
      <c r="G189" s="60">
        <v>3.6</v>
      </c>
      <c r="H189" s="60">
        <v>4.8</v>
      </c>
      <c r="I189" s="60">
        <v>36.4</v>
      </c>
      <c r="J189" s="60">
        <v>203.5</v>
      </c>
      <c r="K189" s="78" t="s">
        <v>75</v>
      </c>
      <c r="L189" s="51"/>
    </row>
    <row r="190" spans="1:12" ht="15.75" thickBot="1" x14ac:dyDescent="0.3">
      <c r="A190" s="25"/>
      <c r="B190" s="16"/>
      <c r="C190" s="11"/>
      <c r="D190" s="7" t="s">
        <v>31</v>
      </c>
      <c r="E190" s="79" t="s">
        <v>82</v>
      </c>
      <c r="F190" s="64">
        <v>200</v>
      </c>
      <c r="G190" s="60">
        <v>0.5</v>
      </c>
      <c r="H190" s="60">
        <v>0.1</v>
      </c>
      <c r="I190" s="60">
        <v>12.8</v>
      </c>
      <c r="J190" s="66">
        <v>54.6</v>
      </c>
      <c r="K190" s="92" t="s">
        <v>85</v>
      </c>
      <c r="L190" s="51"/>
    </row>
    <row r="191" spans="1:12" ht="15.75" thickBot="1" x14ac:dyDescent="0.3">
      <c r="A191" s="25"/>
      <c r="B191" s="16"/>
      <c r="C191" s="11"/>
      <c r="D191" s="7" t="s">
        <v>32</v>
      </c>
      <c r="E191" s="74"/>
      <c r="F191" s="51"/>
      <c r="G191" s="51"/>
      <c r="H191" s="51"/>
      <c r="I191" s="51"/>
      <c r="J191" s="51"/>
      <c r="K191" s="93"/>
      <c r="L191" s="51"/>
    </row>
    <row r="192" spans="1:12" ht="15" x14ac:dyDescent="0.25">
      <c r="A192" s="25"/>
      <c r="B192" s="16"/>
      <c r="C192" s="11"/>
      <c r="D192" s="7" t="s">
        <v>33</v>
      </c>
      <c r="E192" s="63" t="s">
        <v>50</v>
      </c>
      <c r="F192" s="64">
        <v>50</v>
      </c>
      <c r="G192" s="68">
        <v>97.8</v>
      </c>
      <c r="H192" s="60">
        <v>3.3</v>
      </c>
      <c r="I192" s="60">
        <v>0.6</v>
      </c>
      <c r="J192" s="68">
        <v>19.8</v>
      </c>
      <c r="K192" s="72" t="s">
        <v>53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750</v>
      </c>
      <c r="G195" s="21">
        <f t="shared" ref="G195" si="119">SUM(G186:G194)</f>
        <v>135.6</v>
      </c>
      <c r="H195" s="21">
        <f t="shared" ref="H195" si="120">SUM(H186:H194)</f>
        <v>37.799999999999997</v>
      </c>
      <c r="I195" s="21">
        <f t="shared" ref="I195" si="121">SUM(I186:I194)</f>
        <v>105.49999999999999</v>
      </c>
      <c r="J195" s="21">
        <f t="shared" ref="J195" si="122">SUM(J186:J194)</f>
        <v>903.06</v>
      </c>
      <c r="K195" s="27"/>
      <c r="L195" s="21">
        <f t="shared" ref="L195" ca="1" si="123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4">SUM(G196:G199)</f>
        <v>0</v>
      </c>
      <c r="H200" s="21">
        <f t="shared" ref="H200" si="125">SUM(H196:H199)</f>
        <v>0</v>
      </c>
      <c r="I200" s="21">
        <f t="shared" ref="I200" si="126">SUM(I196:I199)</f>
        <v>0</v>
      </c>
      <c r="J200" s="21">
        <f t="shared" ref="J200" si="127">SUM(J196:J199)</f>
        <v>0</v>
      </c>
      <c r="K200" s="27"/>
      <c r="L200" s="21">
        <f t="shared" ref="L200" ca="1" si="128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9">SUM(G201:G206)</f>
        <v>0</v>
      </c>
      <c r="H207" s="21">
        <f t="shared" ref="H207" si="130">SUM(H201:H206)</f>
        <v>0</v>
      </c>
      <c r="I207" s="21">
        <f t="shared" ref="I207" si="131">SUM(I201:I206)</f>
        <v>0</v>
      </c>
      <c r="J207" s="21">
        <f t="shared" ref="J207" si="132">SUM(J201:J206)</f>
        <v>0</v>
      </c>
      <c r="K207" s="27"/>
      <c r="L207" s="21">
        <f t="shared" ref="L207" ca="1" si="133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4">SUM(G208:G213)</f>
        <v>0</v>
      </c>
      <c r="H214" s="21">
        <f t="shared" ref="H214" si="135">SUM(H208:H213)</f>
        <v>0</v>
      </c>
      <c r="I214" s="21">
        <f t="shared" ref="I214" si="136">SUM(I208:I213)</f>
        <v>0</v>
      </c>
      <c r="J214" s="21">
        <f t="shared" ref="J214" si="137">SUM(J208:J213)</f>
        <v>0</v>
      </c>
      <c r="K214" s="27"/>
      <c r="L214" s="21">
        <f t="shared" ref="L214" ca="1" si="138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88" t="s">
        <v>4</v>
      </c>
      <c r="D215" s="89"/>
      <c r="E215" s="33"/>
      <c r="F215" s="34">
        <f>F181+F185+F195+F200+F207+F214</f>
        <v>750</v>
      </c>
      <c r="G215" s="34">
        <f t="shared" ref="G215" si="139">G181+G185+G195+G200+G207+G214</f>
        <v>135.6</v>
      </c>
      <c r="H215" s="34">
        <f t="shared" ref="H215" si="140">H181+H185+H195+H200+H207+H214</f>
        <v>37.799999999999997</v>
      </c>
      <c r="I215" s="34">
        <f t="shared" ref="I215" si="141">I181+I185+I195+I200+I207+I214</f>
        <v>105.49999999999999</v>
      </c>
      <c r="J215" s="34">
        <f t="shared" ref="J215" si="142">J181+J185+J195+J200+J207+J214</f>
        <v>903.06</v>
      </c>
      <c r="K215" s="35"/>
      <c r="L215" s="34">
        <f t="shared" ref="L215" ca="1" si="14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4">SUM(G216:G222)</f>
        <v>0</v>
      </c>
      <c r="H223" s="21">
        <f t="shared" ref="H223" si="145">SUM(H216:H222)</f>
        <v>0</v>
      </c>
      <c r="I223" s="21">
        <f t="shared" ref="I223" si="146">SUM(I216:I222)</f>
        <v>0</v>
      </c>
      <c r="J223" s="21">
        <f t="shared" ref="J223" si="147">SUM(J216:J222)</f>
        <v>0</v>
      </c>
      <c r="K223" s="27"/>
      <c r="L223" s="21">
        <f t="shared" ref="L223:L265" si="148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.75" thickBot="1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9">SUM(G224:G226)</f>
        <v>0</v>
      </c>
      <c r="H227" s="21">
        <f t="shared" ref="H227" si="150">SUM(H224:H226)</f>
        <v>0</v>
      </c>
      <c r="I227" s="21">
        <f t="shared" ref="I227" si="151">SUM(I224:I226)</f>
        <v>0</v>
      </c>
      <c r="J227" s="21">
        <f t="shared" ref="J227" si="152">SUM(J224:J226)</f>
        <v>0</v>
      </c>
      <c r="K227" s="27"/>
      <c r="L227" s="21">
        <f t="shared" ref="L227" ca="1" si="153">SUM(L224:L232)</f>
        <v>0</v>
      </c>
    </row>
    <row r="228" spans="1:12" ht="15.75" thickBot="1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8" t="s">
        <v>90</v>
      </c>
      <c r="F228" s="59">
        <v>60</v>
      </c>
      <c r="G228" s="61">
        <v>0.9</v>
      </c>
      <c r="H228" s="62">
        <v>2.5</v>
      </c>
      <c r="I228" s="62">
        <v>5.3</v>
      </c>
      <c r="J228" s="60">
        <v>46.8</v>
      </c>
      <c r="K228" s="69">
        <v>52</v>
      </c>
      <c r="L228" s="51"/>
    </row>
    <row r="229" spans="1:12" ht="15.75" thickBot="1" x14ac:dyDescent="0.3">
      <c r="A229" s="25"/>
      <c r="B229" s="16"/>
      <c r="C229" s="11"/>
      <c r="D229" s="7" t="s">
        <v>28</v>
      </c>
      <c r="E229" s="63" t="s">
        <v>91</v>
      </c>
      <c r="F229" s="64">
        <v>200</v>
      </c>
      <c r="G229" s="65">
        <v>4.7</v>
      </c>
      <c r="H229" s="65">
        <v>5.6</v>
      </c>
      <c r="I229" s="65">
        <v>5.7</v>
      </c>
      <c r="J229" s="60">
        <v>92.2</v>
      </c>
      <c r="K229" s="70" t="s">
        <v>94</v>
      </c>
      <c r="L229" s="51"/>
    </row>
    <row r="230" spans="1:12" ht="15.75" thickBot="1" x14ac:dyDescent="0.3">
      <c r="A230" s="25"/>
      <c r="B230" s="16"/>
      <c r="C230" s="11"/>
      <c r="D230" s="7" t="s">
        <v>29</v>
      </c>
      <c r="E230" s="63" t="s">
        <v>63</v>
      </c>
      <c r="F230" s="64">
        <v>150</v>
      </c>
      <c r="G230" s="65">
        <v>5.3</v>
      </c>
      <c r="H230" s="65">
        <v>4.9000000000000004</v>
      </c>
      <c r="I230" s="65">
        <v>32.799999999999997</v>
      </c>
      <c r="J230" s="60">
        <v>195.8</v>
      </c>
      <c r="K230" s="70" t="s">
        <v>95</v>
      </c>
      <c r="L230" s="51"/>
    </row>
    <row r="231" spans="1:12" ht="15.75" thickBot="1" x14ac:dyDescent="0.3">
      <c r="A231" s="25"/>
      <c r="B231" s="16"/>
      <c r="C231" s="11"/>
      <c r="D231" s="7" t="s">
        <v>30</v>
      </c>
      <c r="E231" s="63" t="s">
        <v>92</v>
      </c>
      <c r="F231" s="64">
        <v>90</v>
      </c>
      <c r="G231" s="65">
        <v>19.3</v>
      </c>
      <c r="H231" s="65">
        <v>16.899999999999999</v>
      </c>
      <c r="I231" s="65">
        <v>21.3</v>
      </c>
      <c r="J231" s="60">
        <v>315.10000000000002</v>
      </c>
      <c r="K231" s="70"/>
      <c r="L231" s="51"/>
    </row>
    <row r="232" spans="1:12" ht="15.75" thickBot="1" x14ac:dyDescent="0.3">
      <c r="A232" s="25"/>
      <c r="B232" s="16"/>
      <c r="C232" s="11"/>
      <c r="D232" s="7" t="s">
        <v>31</v>
      </c>
      <c r="E232" s="63" t="s">
        <v>93</v>
      </c>
      <c r="F232" s="64">
        <v>200</v>
      </c>
      <c r="G232" s="65">
        <v>0.4</v>
      </c>
      <c r="H232" s="65">
        <v>0</v>
      </c>
      <c r="I232" s="65">
        <v>21.6</v>
      </c>
      <c r="J232" s="66">
        <v>88.1</v>
      </c>
      <c r="K232" s="71">
        <v>349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63" t="s">
        <v>50</v>
      </c>
      <c r="F234" s="64">
        <v>50</v>
      </c>
      <c r="G234" s="68">
        <v>97.8</v>
      </c>
      <c r="H234" s="60">
        <v>3.3</v>
      </c>
      <c r="I234" s="60">
        <v>0.6</v>
      </c>
      <c r="J234" s="68">
        <v>19.8</v>
      </c>
      <c r="K234" s="72" t="s">
        <v>53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750</v>
      </c>
      <c r="G237" s="21">
        <f t="shared" ref="G237" si="154">SUM(G228:G236)</f>
        <v>128.4</v>
      </c>
      <c r="H237" s="21">
        <f t="shared" ref="H237" si="155">SUM(H228:H236)</f>
        <v>33.199999999999996</v>
      </c>
      <c r="I237" s="21">
        <f t="shared" ref="I237" si="156">SUM(I228:I236)</f>
        <v>87.299999999999983</v>
      </c>
      <c r="J237" s="21">
        <f t="shared" ref="J237" si="157">SUM(J228:J236)</f>
        <v>757.80000000000007</v>
      </c>
      <c r="K237" s="27"/>
      <c r="L237" s="21">
        <f t="shared" ref="L237" ca="1" si="158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9">SUM(G238:G241)</f>
        <v>0</v>
      </c>
      <c r="H242" s="21">
        <f t="shared" ref="H242" si="160">SUM(H238:H241)</f>
        <v>0</v>
      </c>
      <c r="I242" s="21">
        <f t="shared" ref="I242" si="161">SUM(I238:I241)</f>
        <v>0</v>
      </c>
      <c r="J242" s="21">
        <f t="shared" ref="J242" si="162">SUM(J238:J241)</f>
        <v>0</v>
      </c>
      <c r="K242" s="27"/>
      <c r="L242" s="21">
        <f t="shared" ref="L242" ca="1" si="163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4">SUM(G243:G248)</f>
        <v>0</v>
      </c>
      <c r="H249" s="21">
        <f t="shared" ref="H249" si="165">SUM(H243:H248)</f>
        <v>0</v>
      </c>
      <c r="I249" s="21">
        <f t="shared" ref="I249" si="166">SUM(I243:I248)</f>
        <v>0</v>
      </c>
      <c r="J249" s="21">
        <f t="shared" ref="J249" si="167">SUM(J243:J248)</f>
        <v>0</v>
      </c>
      <c r="K249" s="27"/>
      <c r="L249" s="21">
        <f t="shared" ref="L249" ca="1" si="168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9">SUM(G250:G255)</f>
        <v>0</v>
      </c>
      <c r="H256" s="21">
        <f t="shared" ref="H256" si="170">SUM(H250:H255)</f>
        <v>0</v>
      </c>
      <c r="I256" s="21">
        <f t="shared" ref="I256" si="171">SUM(I250:I255)</f>
        <v>0</v>
      </c>
      <c r="J256" s="21">
        <f t="shared" ref="J256" si="172">SUM(J250:J255)</f>
        <v>0</v>
      </c>
      <c r="K256" s="27"/>
      <c r="L256" s="21">
        <f t="shared" ref="L256" ca="1" si="173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88" t="s">
        <v>4</v>
      </c>
      <c r="D257" s="89"/>
      <c r="E257" s="33"/>
      <c r="F257" s="34">
        <f>F223+F227+F237+F242+F249+F256</f>
        <v>750</v>
      </c>
      <c r="G257" s="34">
        <f t="shared" ref="G257" si="174">G223+G227+G237+G242+G249+G256</f>
        <v>128.4</v>
      </c>
      <c r="H257" s="34">
        <f t="shared" ref="H257" si="175">H223+H227+H237+H242+H249+H256</f>
        <v>33.199999999999996</v>
      </c>
      <c r="I257" s="34">
        <f t="shared" ref="I257" si="176">I223+I227+I237+I242+I249+I256</f>
        <v>87.299999999999983</v>
      </c>
      <c r="J257" s="34">
        <f t="shared" ref="J257" si="177">J223+J227+J237+J242+J249+J256</f>
        <v>757.80000000000007</v>
      </c>
      <c r="K257" s="35"/>
      <c r="L257" s="34">
        <f t="shared" ref="L257" ca="1" si="178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9">SUM(G258:G264)</f>
        <v>0</v>
      </c>
      <c r="H265" s="21">
        <f t="shared" ref="H265" si="180">SUM(H258:H264)</f>
        <v>0</v>
      </c>
      <c r="I265" s="21">
        <f t="shared" ref="I265" si="181">SUM(I258:I264)</f>
        <v>0</v>
      </c>
      <c r="J265" s="21">
        <f t="shared" ref="J265" si="182">SUM(J258:J264)</f>
        <v>0</v>
      </c>
      <c r="K265" s="27"/>
      <c r="L265" s="21">
        <f t="shared" si="148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.75" thickBot="1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3">SUM(G266:G268)</f>
        <v>0</v>
      </c>
      <c r="H269" s="21">
        <f t="shared" ref="H269" si="184">SUM(H266:H268)</f>
        <v>0</v>
      </c>
      <c r="I269" s="21">
        <f t="shared" ref="I269" si="185">SUM(I266:I268)</f>
        <v>0</v>
      </c>
      <c r="J269" s="21">
        <f t="shared" ref="J269" si="186">SUM(J266:J268)</f>
        <v>0</v>
      </c>
      <c r="K269" s="27"/>
      <c r="L269" s="21">
        <f t="shared" ref="L269" ca="1" si="187">SUM(L266:L274)</f>
        <v>0</v>
      </c>
    </row>
    <row r="270" spans="1:12" ht="15.75" thickBot="1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8" t="s">
        <v>45</v>
      </c>
      <c r="F270" s="59">
        <v>60</v>
      </c>
      <c r="G270" s="61">
        <v>0.3</v>
      </c>
      <c r="H270" s="62">
        <v>0</v>
      </c>
      <c r="I270" s="62">
        <v>1</v>
      </c>
      <c r="J270" s="60">
        <v>5.8</v>
      </c>
      <c r="K270" s="69">
        <v>13</v>
      </c>
      <c r="L270" s="51"/>
    </row>
    <row r="271" spans="1:12" ht="15.75" thickBot="1" x14ac:dyDescent="0.3">
      <c r="A271" s="25"/>
      <c r="B271" s="16"/>
      <c r="C271" s="11"/>
      <c r="D271" s="7" t="s">
        <v>28</v>
      </c>
      <c r="E271" s="63" t="s">
        <v>100</v>
      </c>
      <c r="F271" s="64">
        <v>200</v>
      </c>
      <c r="G271" s="65">
        <v>5.7</v>
      </c>
      <c r="H271" s="65">
        <v>7.8</v>
      </c>
      <c r="I271" s="65">
        <v>12.1</v>
      </c>
      <c r="J271" s="60">
        <v>141.69999999999999</v>
      </c>
      <c r="K271" s="70" t="s">
        <v>98</v>
      </c>
      <c r="L271" s="51"/>
    </row>
    <row r="272" spans="1:12" ht="15.75" thickBot="1" x14ac:dyDescent="0.3">
      <c r="A272" s="25"/>
      <c r="B272" s="16"/>
      <c r="C272" s="11"/>
      <c r="D272" s="7" t="s">
        <v>29</v>
      </c>
      <c r="E272" s="63" t="s">
        <v>96</v>
      </c>
      <c r="F272" s="64">
        <v>150</v>
      </c>
      <c r="G272" s="65">
        <v>24.1</v>
      </c>
      <c r="H272" s="65">
        <v>22.8</v>
      </c>
      <c r="I272" s="65">
        <v>46.2</v>
      </c>
      <c r="J272" s="60">
        <v>486.5</v>
      </c>
      <c r="K272" s="70" t="s">
        <v>99</v>
      </c>
      <c r="L272" s="51"/>
    </row>
    <row r="273" spans="1:12" ht="15.75" thickBot="1" x14ac:dyDescent="0.3">
      <c r="A273" s="25"/>
      <c r="B273" s="16"/>
      <c r="C273" s="11"/>
      <c r="D273" s="7" t="s">
        <v>30</v>
      </c>
      <c r="E273" s="63" t="s">
        <v>97</v>
      </c>
      <c r="F273" s="64">
        <v>50</v>
      </c>
      <c r="G273" s="65">
        <v>1.6</v>
      </c>
      <c r="H273" s="65">
        <v>4.3</v>
      </c>
      <c r="I273" s="65">
        <v>3.4</v>
      </c>
      <c r="J273" s="60">
        <v>59</v>
      </c>
      <c r="K273" s="70">
        <v>331</v>
      </c>
      <c r="L273" s="51"/>
    </row>
    <row r="274" spans="1:12" ht="15.75" thickBot="1" x14ac:dyDescent="0.3">
      <c r="A274" s="25"/>
      <c r="B274" s="16"/>
      <c r="C274" s="11"/>
      <c r="D274" s="7" t="s">
        <v>31</v>
      </c>
      <c r="E274" s="63" t="s">
        <v>64</v>
      </c>
      <c r="F274" s="64">
        <v>200</v>
      </c>
      <c r="G274" s="65">
        <v>0.4</v>
      </c>
      <c r="H274" s="65">
        <v>0.1</v>
      </c>
      <c r="I274" s="65">
        <v>5.2</v>
      </c>
      <c r="J274" s="66">
        <v>23.3</v>
      </c>
      <c r="K274" s="71">
        <v>381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63" t="s">
        <v>50</v>
      </c>
      <c r="F276" s="64">
        <v>50</v>
      </c>
      <c r="G276" s="68">
        <v>97.8</v>
      </c>
      <c r="H276" s="60">
        <v>3.3</v>
      </c>
      <c r="I276" s="60">
        <v>0.6</v>
      </c>
      <c r="J276" s="68">
        <v>19.8</v>
      </c>
      <c r="K276" s="72" t="s">
        <v>53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710</v>
      </c>
      <c r="G279" s="21">
        <f t="shared" ref="G279" si="188">SUM(G270:G278)</f>
        <v>129.9</v>
      </c>
      <c r="H279" s="21">
        <f t="shared" ref="H279" si="189">SUM(H270:H278)</f>
        <v>38.299999999999997</v>
      </c>
      <c r="I279" s="21">
        <f t="shared" ref="I279" si="190">SUM(I270:I278)</f>
        <v>68.5</v>
      </c>
      <c r="J279" s="21">
        <f t="shared" ref="J279" si="191">SUM(J270:J278)</f>
        <v>736.09999999999991</v>
      </c>
      <c r="K279" s="27"/>
      <c r="L279" s="21">
        <f t="shared" ref="L279" ca="1" si="19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3">SUM(G280:G283)</f>
        <v>0</v>
      </c>
      <c r="H284" s="21">
        <f t="shared" ref="H284" si="194">SUM(H280:H283)</f>
        <v>0</v>
      </c>
      <c r="I284" s="21">
        <f t="shared" ref="I284" si="195">SUM(I280:I283)</f>
        <v>0</v>
      </c>
      <c r="J284" s="21">
        <f t="shared" ref="J284" si="196">SUM(J280:J283)</f>
        <v>0</v>
      </c>
      <c r="K284" s="27"/>
      <c r="L284" s="21">
        <f t="shared" ref="L284" ca="1" si="19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8">SUM(G285:G290)</f>
        <v>0</v>
      </c>
      <c r="H291" s="21">
        <f t="shared" ref="H291" si="199">SUM(H285:H290)</f>
        <v>0</v>
      </c>
      <c r="I291" s="21">
        <f t="shared" ref="I291" si="200">SUM(I285:I290)</f>
        <v>0</v>
      </c>
      <c r="J291" s="21">
        <f t="shared" ref="J291" si="201">SUM(J285:J290)</f>
        <v>0</v>
      </c>
      <c r="K291" s="27"/>
      <c r="L291" s="21">
        <f t="shared" ref="L291" ca="1" si="202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3">SUM(G292:G297)</f>
        <v>0</v>
      </c>
      <c r="H298" s="21">
        <f t="shared" ref="H298" si="204">SUM(H292:H297)</f>
        <v>0</v>
      </c>
      <c r="I298" s="21">
        <f t="shared" ref="I298" si="205">SUM(I292:I297)</f>
        <v>0</v>
      </c>
      <c r="J298" s="21">
        <f t="shared" ref="J298" si="206">SUM(J292:J297)</f>
        <v>0</v>
      </c>
      <c r="K298" s="27"/>
      <c r="L298" s="21">
        <f t="shared" ref="L298" ca="1" si="207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88" t="s">
        <v>4</v>
      </c>
      <c r="D299" s="89"/>
      <c r="E299" s="33"/>
      <c r="F299" s="34">
        <f>F265+F269+F279+F284+F291+F298</f>
        <v>710</v>
      </c>
      <c r="G299" s="34">
        <f t="shared" ref="G299" si="208">G265+G269+G279+G284+G291+G298</f>
        <v>129.9</v>
      </c>
      <c r="H299" s="34">
        <f t="shared" ref="H299" si="209">H265+H269+H279+H284+H291+H298</f>
        <v>38.299999999999997</v>
      </c>
      <c r="I299" s="34">
        <f t="shared" ref="I299" si="210">I265+I269+I279+I284+I291+I298</f>
        <v>68.5</v>
      </c>
      <c r="J299" s="34">
        <f t="shared" ref="J299" si="211">J265+J269+J279+J284+J291+J298</f>
        <v>736.09999999999991</v>
      </c>
      <c r="K299" s="35"/>
      <c r="L299" s="34">
        <f t="shared" ref="L299" ca="1" si="212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3">SUM(G300:G306)</f>
        <v>0</v>
      </c>
      <c r="H307" s="21">
        <f t="shared" ref="H307" si="214">SUM(H300:H306)</f>
        <v>0</v>
      </c>
      <c r="I307" s="21">
        <f t="shared" ref="I307" si="215">SUM(I300:I306)</f>
        <v>0</v>
      </c>
      <c r="J307" s="21">
        <f t="shared" ref="J307" si="216">SUM(J300:J306)</f>
        <v>0</v>
      </c>
      <c r="K307" s="27"/>
      <c r="L307" s="21">
        <f t="shared" ref="L307:L349" si="217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.75" thickBot="1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8">SUM(G308:G310)</f>
        <v>0</v>
      </c>
      <c r="H311" s="21">
        <f t="shared" ref="H311" si="219">SUM(H308:H310)</f>
        <v>0</v>
      </c>
      <c r="I311" s="21">
        <f t="shared" ref="I311" si="220">SUM(I308:I310)</f>
        <v>0</v>
      </c>
      <c r="J311" s="21">
        <f t="shared" ref="J311" si="221">SUM(J308:J310)</f>
        <v>0</v>
      </c>
      <c r="K311" s="27"/>
      <c r="L311" s="21">
        <f t="shared" ref="L311" ca="1" si="222">SUM(L308:L316)</f>
        <v>0</v>
      </c>
    </row>
    <row r="312" spans="1:12" ht="15.75" thickBot="1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8" t="s">
        <v>101</v>
      </c>
      <c r="F312" s="59">
        <v>60</v>
      </c>
      <c r="G312" s="61">
        <v>0.5</v>
      </c>
      <c r="H312" s="62">
        <v>1</v>
      </c>
      <c r="I312" s="62">
        <v>0.5</v>
      </c>
      <c r="J312" s="60">
        <v>17.2</v>
      </c>
      <c r="K312" s="69" t="s">
        <v>106</v>
      </c>
      <c r="L312" s="51"/>
    </row>
    <row r="313" spans="1:12" ht="15.75" thickBot="1" x14ac:dyDescent="0.3">
      <c r="A313" s="25"/>
      <c r="B313" s="16"/>
      <c r="C313" s="11"/>
      <c r="D313" s="7" t="s">
        <v>28</v>
      </c>
      <c r="E313" s="63" t="s">
        <v>109</v>
      </c>
      <c r="F313" s="64">
        <v>200</v>
      </c>
      <c r="G313" s="65">
        <v>7.3</v>
      </c>
      <c r="H313" s="65">
        <v>4.7</v>
      </c>
      <c r="I313" s="65">
        <v>15</v>
      </c>
      <c r="J313" s="60">
        <v>131.9</v>
      </c>
      <c r="K313" s="70">
        <v>103</v>
      </c>
      <c r="L313" s="51"/>
    </row>
    <row r="314" spans="1:12" ht="15.75" thickBot="1" x14ac:dyDescent="0.3">
      <c r="A314" s="25"/>
      <c r="B314" s="16"/>
      <c r="C314" s="11"/>
      <c r="D314" s="7" t="s">
        <v>29</v>
      </c>
      <c r="E314" s="63" t="s">
        <v>103</v>
      </c>
      <c r="F314" s="64">
        <v>150</v>
      </c>
      <c r="G314" s="65">
        <v>3.2</v>
      </c>
      <c r="H314" s="65">
        <v>5.7</v>
      </c>
      <c r="I314" s="65">
        <v>26</v>
      </c>
      <c r="J314" s="60">
        <v>167.8</v>
      </c>
      <c r="K314" s="70" t="s">
        <v>107</v>
      </c>
      <c r="L314" s="51"/>
    </row>
    <row r="315" spans="1:12" ht="15.75" thickBot="1" x14ac:dyDescent="0.3">
      <c r="A315" s="25"/>
      <c r="B315" s="16"/>
      <c r="C315" s="11"/>
      <c r="D315" s="7" t="s">
        <v>30</v>
      </c>
      <c r="E315" s="63" t="s">
        <v>104</v>
      </c>
      <c r="F315" s="64">
        <v>90</v>
      </c>
      <c r="G315" s="65">
        <v>17.7</v>
      </c>
      <c r="H315" s="65">
        <v>17</v>
      </c>
      <c r="I315" s="65">
        <v>17.2</v>
      </c>
      <c r="J315" s="60">
        <v>293</v>
      </c>
      <c r="K315" s="70" t="s">
        <v>108</v>
      </c>
      <c r="L315" s="51"/>
    </row>
    <row r="316" spans="1:12" ht="15.75" thickBot="1" x14ac:dyDescent="0.3">
      <c r="A316" s="25"/>
      <c r="B316" s="16"/>
      <c r="C316" s="11"/>
      <c r="D316" s="7" t="s">
        <v>31</v>
      </c>
      <c r="E316" s="63" t="s">
        <v>105</v>
      </c>
      <c r="F316" s="64">
        <v>200</v>
      </c>
      <c r="G316" s="65">
        <v>0.4</v>
      </c>
      <c r="H316" s="65">
        <v>0.1</v>
      </c>
      <c r="I316" s="65">
        <v>5.2</v>
      </c>
      <c r="J316" s="66">
        <v>23.7</v>
      </c>
      <c r="K316" s="71">
        <v>375.01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63" t="s">
        <v>50</v>
      </c>
      <c r="F318" s="64">
        <v>50</v>
      </c>
      <c r="G318" s="68">
        <v>97.8</v>
      </c>
      <c r="H318" s="60">
        <v>3.3</v>
      </c>
      <c r="I318" s="60">
        <v>0.6</v>
      </c>
      <c r="J318" s="68">
        <v>19.8</v>
      </c>
      <c r="K318" s="72" t="s">
        <v>53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750</v>
      </c>
      <c r="G321" s="21">
        <f t="shared" ref="G321" si="223">SUM(G312:G320)</f>
        <v>126.89999999999999</v>
      </c>
      <c r="H321" s="21">
        <f t="shared" ref="H321" si="224">SUM(H312:H320)</f>
        <v>31.8</v>
      </c>
      <c r="I321" s="21">
        <f t="shared" ref="I321" si="225">SUM(I312:I320)</f>
        <v>64.5</v>
      </c>
      <c r="J321" s="21">
        <f t="shared" ref="J321" si="226">SUM(J312:J320)</f>
        <v>653.4</v>
      </c>
      <c r="K321" s="27"/>
      <c r="L321" s="21">
        <f t="shared" ref="L321" ca="1" si="227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8">SUM(G322:G325)</f>
        <v>0</v>
      </c>
      <c r="H326" s="21">
        <f t="shared" ref="H326" si="229">SUM(H322:H325)</f>
        <v>0</v>
      </c>
      <c r="I326" s="21">
        <f t="shared" ref="I326" si="230">SUM(I322:I325)</f>
        <v>0</v>
      </c>
      <c r="J326" s="21">
        <f t="shared" ref="J326" si="231">SUM(J322:J325)</f>
        <v>0</v>
      </c>
      <c r="K326" s="27"/>
      <c r="L326" s="21">
        <f t="shared" ref="L326" ca="1" si="232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3">SUM(G327:G332)</f>
        <v>0</v>
      </c>
      <c r="H333" s="21">
        <f t="shared" ref="H333" si="234">SUM(H327:H332)</f>
        <v>0</v>
      </c>
      <c r="I333" s="21">
        <f t="shared" ref="I333" si="235">SUM(I327:I332)</f>
        <v>0</v>
      </c>
      <c r="J333" s="21">
        <f t="shared" ref="J333" si="236">SUM(J327:J332)</f>
        <v>0</v>
      </c>
      <c r="K333" s="27"/>
      <c r="L333" s="21">
        <f t="shared" ref="L333" ca="1" si="237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8">SUM(G334:G339)</f>
        <v>0</v>
      </c>
      <c r="H340" s="21">
        <f t="shared" ref="H340" si="239">SUM(H334:H339)</f>
        <v>0</v>
      </c>
      <c r="I340" s="21">
        <f t="shared" ref="I340" si="240">SUM(I334:I339)</f>
        <v>0</v>
      </c>
      <c r="J340" s="21">
        <f t="shared" ref="J340" si="241">SUM(J334:J339)</f>
        <v>0</v>
      </c>
      <c r="K340" s="27"/>
      <c r="L340" s="21">
        <f t="shared" ref="L340" ca="1" si="242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88" t="s">
        <v>4</v>
      </c>
      <c r="D341" s="89"/>
      <c r="E341" s="33"/>
      <c r="F341" s="34">
        <f>F307+F311+F321+F326+F333+F340</f>
        <v>750</v>
      </c>
      <c r="G341" s="34">
        <f t="shared" ref="G341" si="243">G307+G311+G321+G326+G333+G340</f>
        <v>126.89999999999999</v>
      </c>
      <c r="H341" s="34">
        <f t="shared" ref="H341" si="244">H307+H311+H321+H326+H333+H340</f>
        <v>31.8</v>
      </c>
      <c r="I341" s="34">
        <f t="shared" ref="I341" si="245">I307+I311+I321+I326+I333+I340</f>
        <v>64.5</v>
      </c>
      <c r="J341" s="34">
        <f t="shared" ref="J341" si="246">J307+J311+J321+J326+J333+J340</f>
        <v>653.4</v>
      </c>
      <c r="K341" s="35"/>
      <c r="L341" s="34">
        <f t="shared" ref="L341" ca="1" si="247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8">SUM(G342:G348)</f>
        <v>0</v>
      </c>
      <c r="H349" s="21">
        <f t="shared" ref="H349" si="249">SUM(H342:H348)</f>
        <v>0</v>
      </c>
      <c r="I349" s="21">
        <f t="shared" ref="I349" si="250">SUM(I342:I348)</f>
        <v>0</v>
      </c>
      <c r="J349" s="21">
        <f t="shared" ref="J349" si="251">SUM(J342:J348)</f>
        <v>0</v>
      </c>
      <c r="K349" s="27"/>
      <c r="L349" s="21">
        <f t="shared" si="217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.75" thickBot="1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2">SUM(G350:G352)</f>
        <v>0</v>
      </c>
      <c r="H353" s="21">
        <f t="shared" ref="H353" si="253">SUM(H350:H352)</f>
        <v>0</v>
      </c>
      <c r="I353" s="21">
        <f t="shared" ref="I353" si="254">SUM(I350:I352)</f>
        <v>0</v>
      </c>
      <c r="J353" s="21">
        <f t="shared" ref="J353" si="255">SUM(J350:J352)</f>
        <v>0</v>
      </c>
      <c r="K353" s="27"/>
      <c r="L353" s="21">
        <f t="shared" ref="L353" ca="1" si="256">SUM(L350:L358)</f>
        <v>0</v>
      </c>
    </row>
    <row r="354" spans="1:12" ht="15.75" thickBot="1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8" t="s">
        <v>113</v>
      </c>
      <c r="F354" s="64">
        <v>20</v>
      </c>
      <c r="G354" s="60">
        <v>2.4</v>
      </c>
      <c r="H354" s="60">
        <v>2</v>
      </c>
      <c r="I354" s="60">
        <v>0.1</v>
      </c>
      <c r="J354" s="60">
        <v>28.3</v>
      </c>
      <c r="K354" s="78" t="s">
        <v>112</v>
      </c>
      <c r="L354" s="51"/>
    </row>
    <row r="355" spans="1:12" ht="15" x14ac:dyDescent="0.25">
      <c r="A355" s="15"/>
      <c r="B355" s="16"/>
      <c r="C355" s="11"/>
      <c r="D355" s="7" t="s">
        <v>28</v>
      </c>
      <c r="E355" s="63" t="s">
        <v>102</v>
      </c>
      <c r="F355" s="64">
        <v>200</v>
      </c>
      <c r="G355" s="60">
        <v>5.4</v>
      </c>
      <c r="H355" s="60">
        <v>5.5</v>
      </c>
      <c r="I355" s="60">
        <v>15.5</v>
      </c>
      <c r="J355" s="60">
        <v>133.30000000000001</v>
      </c>
      <c r="K355" s="72" t="s">
        <v>111</v>
      </c>
      <c r="L355" s="51"/>
    </row>
    <row r="356" spans="1:12" ht="15" x14ac:dyDescent="0.25">
      <c r="A356" s="15"/>
      <c r="B356" s="16"/>
      <c r="C356" s="11"/>
      <c r="D356" s="7" t="s">
        <v>29</v>
      </c>
      <c r="E356" s="58" t="s">
        <v>110</v>
      </c>
      <c r="F356" s="64">
        <v>90</v>
      </c>
      <c r="G356" s="60">
        <v>10.1</v>
      </c>
      <c r="H356" s="60">
        <v>13.2</v>
      </c>
      <c r="I356" s="60">
        <v>14.2</v>
      </c>
      <c r="J356" s="60">
        <v>215.7</v>
      </c>
      <c r="K356" s="81" t="s">
        <v>68</v>
      </c>
      <c r="L356" s="51"/>
    </row>
    <row r="357" spans="1:12" ht="15.75" thickBot="1" x14ac:dyDescent="0.3">
      <c r="A357" s="15"/>
      <c r="B357" s="16"/>
      <c r="C357" s="11"/>
      <c r="D357" s="7" t="s">
        <v>30</v>
      </c>
      <c r="E357" s="63" t="s">
        <v>47</v>
      </c>
      <c r="F357" s="64">
        <v>150</v>
      </c>
      <c r="G357" s="60">
        <v>7.1</v>
      </c>
      <c r="H357" s="60">
        <v>3.7</v>
      </c>
      <c r="I357" s="60">
        <v>31.2</v>
      </c>
      <c r="J357" s="60">
        <v>185.3</v>
      </c>
      <c r="K357" s="80">
        <v>302</v>
      </c>
      <c r="L357" s="51"/>
    </row>
    <row r="358" spans="1:12" ht="15" x14ac:dyDescent="0.25">
      <c r="A358" s="15"/>
      <c r="B358" s="16"/>
      <c r="C358" s="11"/>
      <c r="D358" s="7" t="s">
        <v>31</v>
      </c>
      <c r="E358" s="76" t="s">
        <v>49</v>
      </c>
      <c r="F358" s="64">
        <v>200</v>
      </c>
      <c r="G358" s="60">
        <v>0.5</v>
      </c>
      <c r="H358" s="60">
        <v>0.1</v>
      </c>
      <c r="I358" s="60">
        <v>25.3</v>
      </c>
      <c r="J358" s="66">
        <v>104.4</v>
      </c>
      <c r="K358" s="90">
        <v>519.01</v>
      </c>
      <c r="L358" s="51"/>
    </row>
    <row r="359" spans="1:12" ht="15.75" thickBot="1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91"/>
      <c r="L359" s="51"/>
    </row>
    <row r="360" spans="1:12" ht="15" x14ac:dyDescent="0.25">
      <c r="A360" s="15"/>
      <c r="B360" s="16"/>
      <c r="C360" s="11"/>
      <c r="D360" s="7" t="s">
        <v>33</v>
      </c>
      <c r="E360" s="63" t="s">
        <v>50</v>
      </c>
      <c r="F360" s="64">
        <v>50</v>
      </c>
      <c r="G360" s="68">
        <v>97.8</v>
      </c>
      <c r="H360" s="60">
        <v>3.3</v>
      </c>
      <c r="I360" s="60">
        <v>0.6</v>
      </c>
      <c r="J360" s="68">
        <v>19.8</v>
      </c>
      <c r="K360" s="72" t="s">
        <v>53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74"/>
      <c r="F362" s="74"/>
      <c r="G362" s="74"/>
      <c r="H362" s="74"/>
      <c r="I362" s="74"/>
      <c r="J362" s="74"/>
      <c r="K362" s="74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SUM(F356:F362)</f>
        <v>490</v>
      </c>
      <c r="G363" s="21">
        <f>SUM(G356:G362)</f>
        <v>115.5</v>
      </c>
      <c r="H363" s="21">
        <f>SUM(H356:H362)</f>
        <v>20.3</v>
      </c>
      <c r="I363" s="21">
        <f>SUM(I356:I362)</f>
        <v>71.3</v>
      </c>
      <c r="J363" s="21">
        <f>SUM(J356:J362)</f>
        <v>525.19999999999993</v>
      </c>
      <c r="K363" s="27"/>
      <c r="L363" s="21">
        <f t="shared" ref="L363" ca="1" si="257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8">SUM(G364:G367)</f>
        <v>0</v>
      </c>
      <c r="H368" s="21">
        <f t="shared" ref="H368" si="259">SUM(H364:H367)</f>
        <v>0</v>
      </c>
      <c r="I368" s="21">
        <f t="shared" ref="I368" si="260">SUM(I364:I367)</f>
        <v>0</v>
      </c>
      <c r="J368" s="21">
        <f t="shared" ref="J368" si="261">SUM(J364:J367)</f>
        <v>0</v>
      </c>
      <c r="K368" s="27"/>
      <c r="L368" s="21">
        <f t="shared" ref="L368" ca="1" si="262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3">SUM(G369:G374)</f>
        <v>0</v>
      </c>
      <c r="H375" s="21">
        <f t="shared" ref="H375" si="264">SUM(H369:H374)</f>
        <v>0</v>
      </c>
      <c r="I375" s="21">
        <f t="shared" ref="I375" si="265">SUM(I369:I374)</f>
        <v>0</v>
      </c>
      <c r="J375" s="21">
        <f t="shared" ref="J375" si="266">SUM(J369:J374)</f>
        <v>0</v>
      </c>
      <c r="K375" s="27"/>
      <c r="L375" s="21">
        <f t="shared" ref="L375" ca="1" si="267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8">SUM(G376:G381)</f>
        <v>0</v>
      </c>
      <c r="H382" s="21">
        <f t="shared" ref="H382" si="269">SUM(H376:H381)</f>
        <v>0</v>
      </c>
      <c r="I382" s="21">
        <f t="shared" ref="I382" si="270">SUM(I376:I381)</f>
        <v>0</v>
      </c>
      <c r="J382" s="21">
        <f t="shared" ref="J382" si="271">SUM(J376:J381)</f>
        <v>0</v>
      </c>
      <c r="K382" s="27"/>
      <c r="L382" s="21">
        <f t="shared" ref="L382" ca="1" si="272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88" t="s">
        <v>4</v>
      </c>
      <c r="D383" s="89"/>
      <c r="E383" s="33"/>
      <c r="F383" s="34">
        <f>F349+F353+F363+F368+F375+F382</f>
        <v>490</v>
      </c>
      <c r="G383" s="34">
        <f t="shared" ref="G383" si="273">G349+G353+G363+G368+G375+G382</f>
        <v>115.5</v>
      </c>
      <c r="H383" s="34">
        <f t="shared" ref="H383" si="274">H349+H353+H363+H368+H375+H382</f>
        <v>20.3</v>
      </c>
      <c r="I383" s="34">
        <f t="shared" ref="I383" si="275">I349+I353+I363+I368+I375+I382</f>
        <v>71.3</v>
      </c>
      <c r="J383" s="34">
        <f t="shared" ref="J383" si="276">J349+J353+J363+J368+J375+J382</f>
        <v>525.19999999999993</v>
      </c>
      <c r="K383" s="35"/>
      <c r="L383" s="34">
        <f t="shared" ref="L383" ca="1" si="27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8">SUM(G384:G390)</f>
        <v>0</v>
      </c>
      <c r="H391" s="21">
        <f t="shared" ref="H391" si="279">SUM(H384:H390)</f>
        <v>0</v>
      </c>
      <c r="I391" s="21">
        <f t="shared" ref="I391" si="280">SUM(I384:I390)</f>
        <v>0</v>
      </c>
      <c r="J391" s="21">
        <f t="shared" ref="J391" si="281">SUM(J384:J390)</f>
        <v>0</v>
      </c>
      <c r="K391" s="27"/>
      <c r="L391" s="21">
        <f t="shared" ref="L391:L433" si="282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3">SUM(G392:G394)</f>
        <v>0</v>
      </c>
      <c r="H395" s="21">
        <f t="shared" ref="H395" si="284">SUM(H392:H394)</f>
        <v>0</v>
      </c>
      <c r="I395" s="21">
        <f t="shared" ref="I395" si="285">SUM(I392:I394)</f>
        <v>0</v>
      </c>
      <c r="J395" s="21">
        <f t="shared" ref="J395" si="286">SUM(J392:J394)</f>
        <v>0</v>
      </c>
      <c r="K395" s="27"/>
      <c r="L395" s="21">
        <f t="shared" ref="L395" ca="1" si="287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8" t="s">
        <v>54</v>
      </c>
      <c r="F396" s="59">
        <v>60</v>
      </c>
      <c r="G396" s="60">
        <v>0</v>
      </c>
      <c r="H396" s="60">
        <v>1.1000000000000001</v>
      </c>
      <c r="I396" s="60">
        <v>1.1000000000000001</v>
      </c>
      <c r="J396" s="60">
        <v>6.2</v>
      </c>
      <c r="K396" s="83">
        <v>17</v>
      </c>
      <c r="L396" s="51"/>
    </row>
    <row r="397" spans="1:12" ht="15.75" thickBot="1" x14ac:dyDescent="0.3">
      <c r="A397" s="25"/>
      <c r="B397" s="16"/>
      <c r="C397" s="11"/>
      <c r="D397" s="7" t="s">
        <v>28</v>
      </c>
      <c r="E397" s="63" t="s">
        <v>118</v>
      </c>
      <c r="F397" s="64">
        <v>200</v>
      </c>
      <c r="G397" s="60">
        <v>7.4</v>
      </c>
      <c r="H397" s="60">
        <v>3.9</v>
      </c>
      <c r="I397" s="60">
        <v>20.100000000000001</v>
      </c>
      <c r="J397" s="60">
        <v>145.1</v>
      </c>
      <c r="K397" s="84">
        <v>108</v>
      </c>
      <c r="L397" s="51"/>
    </row>
    <row r="398" spans="1:12" ht="15.75" thickBot="1" x14ac:dyDescent="0.3">
      <c r="A398" s="25"/>
      <c r="B398" s="16"/>
      <c r="C398" s="11"/>
      <c r="D398" s="7" t="s">
        <v>29</v>
      </c>
      <c r="E398" s="75" t="s">
        <v>114</v>
      </c>
      <c r="F398" s="64">
        <v>90</v>
      </c>
      <c r="G398" s="60">
        <v>12.3</v>
      </c>
      <c r="H398" s="60">
        <v>17.3</v>
      </c>
      <c r="I398" s="60">
        <v>15.3</v>
      </c>
      <c r="J398" s="60">
        <v>266.3</v>
      </c>
      <c r="K398" s="78" t="s">
        <v>117</v>
      </c>
      <c r="L398" s="51"/>
    </row>
    <row r="399" spans="1:12" ht="15.75" thickBot="1" x14ac:dyDescent="0.3">
      <c r="A399" s="25"/>
      <c r="B399" s="16"/>
      <c r="C399" s="11"/>
      <c r="D399" s="7" t="s">
        <v>30</v>
      </c>
      <c r="E399" s="63" t="s">
        <v>119</v>
      </c>
      <c r="F399" s="64">
        <v>150</v>
      </c>
      <c r="G399" s="60">
        <v>4.0999999999999996</v>
      </c>
      <c r="H399" s="60">
        <v>5</v>
      </c>
      <c r="I399" s="60">
        <v>24.2</v>
      </c>
      <c r="J399" s="60">
        <v>158.1</v>
      </c>
      <c r="K399" s="72" t="s">
        <v>116</v>
      </c>
      <c r="L399" s="51"/>
    </row>
    <row r="400" spans="1:12" ht="15.75" thickBot="1" x14ac:dyDescent="0.3">
      <c r="A400" s="25"/>
      <c r="B400" s="16"/>
      <c r="C400" s="11"/>
      <c r="D400" s="7" t="s">
        <v>31</v>
      </c>
      <c r="E400" s="82" t="s">
        <v>115</v>
      </c>
      <c r="F400" s="64">
        <v>200</v>
      </c>
      <c r="G400" s="60">
        <v>1</v>
      </c>
      <c r="H400" s="60">
        <v>0.2</v>
      </c>
      <c r="I400" s="60">
        <v>20.2</v>
      </c>
      <c r="J400" s="66">
        <v>86.6</v>
      </c>
      <c r="K400" s="92" t="s">
        <v>53</v>
      </c>
      <c r="L400" s="51"/>
    </row>
    <row r="401" spans="1:12" ht="15.75" thickBot="1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93"/>
      <c r="L401" s="51"/>
    </row>
    <row r="402" spans="1:12" ht="15" x14ac:dyDescent="0.25">
      <c r="A402" s="25"/>
      <c r="B402" s="16"/>
      <c r="C402" s="11"/>
      <c r="D402" s="7" t="s">
        <v>33</v>
      </c>
      <c r="E402" s="63" t="s">
        <v>50</v>
      </c>
      <c r="F402" s="64">
        <v>50</v>
      </c>
      <c r="G402" s="68">
        <v>97.8</v>
      </c>
      <c r="H402" s="60">
        <v>3.3</v>
      </c>
      <c r="I402" s="60">
        <v>0.6</v>
      </c>
      <c r="J402" s="68">
        <v>19.8</v>
      </c>
      <c r="K402" s="72" t="s">
        <v>53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74"/>
      <c r="F404" s="74"/>
      <c r="G404" s="74"/>
      <c r="H404" s="74"/>
      <c r="I404" s="74"/>
      <c r="J404" s="74"/>
      <c r="K404" s="74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SUM(F396:F403)</f>
        <v>750</v>
      </c>
      <c r="G405" s="21">
        <f>SUM(G396:G403)</f>
        <v>122.6</v>
      </c>
      <c r="H405" s="21">
        <f>SUM(H396:H403)</f>
        <v>30.8</v>
      </c>
      <c r="I405" s="21">
        <f>SUM(I396:I403)</f>
        <v>81.5</v>
      </c>
      <c r="J405" s="21">
        <f>SUM(J396:J403)</f>
        <v>682.1</v>
      </c>
      <c r="K405" s="27"/>
      <c r="L405" s="21">
        <f t="shared" ref="L405" ca="1" si="28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9">SUM(G406:G409)</f>
        <v>0</v>
      </c>
      <c r="H410" s="21">
        <f t="shared" ref="H410" si="290">SUM(H406:H409)</f>
        <v>0</v>
      </c>
      <c r="I410" s="21">
        <f t="shared" ref="I410" si="291">SUM(I406:I409)</f>
        <v>0</v>
      </c>
      <c r="J410" s="21">
        <f t="shared" ref="J410" si="292">SUM(J406:J409)</f>
        <v>0</v>
      </c>
      <c r="K410" s="27"/>
      <c r="L410" s="21">
        <f t="shared" ref="L410" ca="1" si="29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4">SUM(G411:G416)</f>
        <v>0</v>
      </c>
      <c r="H417" s="21">
        <f t="shared" ref="H417" si="295">SUM(H411:H416)</f>
        <v>0</v>
      </c>
      <c r="I417" s="21">
        <f t="shared" ref="I417" si="296">SUM(I411:I416)</f>
        <v>0</v>
      </c>
      <c r="J417" s="21">
        <f t="shared" ref="J417" si="297">SUM(J411:J416)</f>
        <v>0</v>
      </c>
      <c r="K417" s="27"/>
      <c r="L417" s="21">
        <f t="shared" ref="L417" ca="1" si="29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9">SUM(G418:G423)</f>
        <v>0</v>
      </c>
      <c r="H424" s="21">
        <f t="shared" ref="H424" si="300">SUM(H418:H423)</f>
        <v>0</v>
      </c>
      <c r="I424" s="21">
        <f t="shared" ref="I424" si="301">SUM(I418:I423)</f>
        <v>0</v>
      </c>
      <c r="J424" s="21">
        <f t="shared" ref="J424" si="302">SUM(J418:J423)</f>
        <v>0</v>
      </c>
      <c r="K424" s="27"/>
      <c r="L424" s="21">
        <f t="shared" ref="L424" ca="1" si="30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88" t="s">
        <v>4</v>
      </c>
      <c r="D425" s="89"/>
      <c r="E425" s="33"/>
      <c r="F425" s="34">
        <f>F391+F395+F405+F410+F417+F424</f>
        <v>750</v>
      </c>
      <c r="G425" s="34">
        <f t="shared" ref="G425" si="304">G391+G395+G405+G410+G417+G424</f>
        <v>122.6</v>
      </c>
      <c r="H425" s="34">
        <f t="shared" ref="H425" si="305">H391+H395+H405+H410+H417+H424</f>
        <v>30.8</v>
      </c>
      <c r="I425" s="34">
        <f t="shared" ref="I425" si="306">I391+I395+I405+I410+I417+I424</f>
        <v>81.5</v>
      </c>
      <c r="J425" s="34">
        <f t="shared" ref="J425" si="307">J391+J395+J405+J410+J417+J424</f>
        <v>682.1</v>
      </c>
      <c r="K425" s="35"/>
      <c r="L425" s="34">
        <f t="shared" ref="L425" ca="1" si="30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9">SUM(G426:G432)</f>
        <v>0</v>
      </c>
      <c r="H433" s="21">
        <f t="shared" ref="H433" si="310">SUM(H426:H432)</f>
        <v>0</v>
      </c>
      <c r="I433" s="21">
        <f t="shared" ref="I433" si="311">SUM(I426:I432)</f>
        <v>0</v>
      </c>
      <c r="J433" s="21">
        <f t="shared" ref="J433" si="312">SUM(J426:J432)</f>
        <v>0</v>
      </c>
      <c r="K433" s="27"/>
      <c r="L433" s="21">
        <f t="shared" si="282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3">SUM(G434:G436)</f>
        <v>0</v>
      </c>
      <c r="H437" s="21">
        <f t="shared" ref="H437" si="314">SUM(H434:H436)</f>
        <v>0</v>
      </c>
      <c r="I437" s="21">
        <f t="shared" ref="I437" si="315">SUM(I434:I436)</f>
        <v>0</v>
      </c>
      <c r="J437" s="21">
        <f t="shared" ref="J437" si="316">SUM(J434:J436)</f>
        <v>0</v>
      </c>
      <c r="K437" s="27"/>
      <c r="L437" s="21">
        <f t="shared" ref="L437" ca="1" si="31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63" t="s">
        <v>50</v>
      </c>
      <c r="F444" s="64">
        <v>50</v>
      </c>
      <c r="G444" s="68">
        <v>97.8</v>
      </c>
      <c r="H444" s="60">
        <v>3.3</v>
      </c>
      <c r="I444" s="60">
        <v>0.6</v>
      </c>
      <c r="J444" s="68">
        <v>19.8</v>
      </c>
      <c r="K444" s="72" t="s">
        <v>53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50</v>
      </c>
      <c r="G447" s="21">
        <f t="shared" ref="G447" si="318">SUM(G438:G446)</f>
        <v>97.8</v>
      </c>
      <c r="H447" s="21">
        <f t="shared" ref="H447" si="319">SUM(H438:H446)</f>
        <v>3.3</v>
      </c>
      <c r="I447" s="21">
        <f t="shared" ref="I447" si="320">SUM(I438:I446)</f>
        <v>0.6</v>
      </c>
      <c r="J447" s="21">
        <f t="shared" ref="J447" si="321">SUM(J438:J446)</f>
        <v>19.8</v>
      </c>
      <c r="K447" s="27"/>
      <c r="L447" s="21">
        <f t="shared" ref="L447" ca="1" si="32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3">SUM(G448:G451)</f>
        <v>0</v>
      </c>
      <c r="H452" s="21">
        <f t="shared" ref="H452" si="324">SUM(H448:H451)</f>
        <v>0</v>
      </c>
      <c r="I452" s="21">
        <f t="shared" ref="I452" si="325">SUM(I448:I451)</f>
        <v>0</v>
      </c>
      <c r="J452" s="21">
        <f t="shared" ref="J452" si="326">SUM(J448:J451)</f>
        <v>0</v>
      </c>
      <c r="K452" s="27"/>
      <c r="L452" s="21">
        <f t="shared" ref="L452" ca="1" si="32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8">SUM(G453:G458)</f>
        <v>0</v>
      </c>
      <c r="H459" s="21">
        <f t="shared" ref="H459" si="329">SUM(H453:H458)</f>
        <v>0</v>
      </c>
      <c r="I459" s="21">
        <f t="shared" ref="I459" si="330">SUM(I453:I458)</f>
        <v>0</v>
      </c>
      <c r="J459" s="21">
        <f t="shared" ref="J459" si="331">SUM(J453:J458)</f>
        <v>0</v>
      </c>
      <c r="K459" s="27"/>
      <c r="L459" s="21">
        <f t="shared" ref="L459" ca="1" si="33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3">SUM(G460:G465)</f>
        <v>0</v>
      </c>
      <c r="H466" s="21">
        <f t="shared" ref="H466" si="334">SUM(H460:H465)</f>
        <v>0</v>
      </c>
      <c r="I466" s="21">
        <f t="shared" ref="I466" si="335">SUM(I460:I465)</f>
        <v>0</v>
      </c>
      <c r="J466" s="21">
        <f t="shared" ref="J466" si="336">SUM(J460:J465)</f>
        <v>0</v>
      </c>
      <c r="K466" s="27"/>
      <c r="L466" s="21">
        <f t="shared" ref="L466" ca="1" si="33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88" t="s">
        <v>4</v>
      </c>
      <c r="D467" s="89"/>
      <c r="E467" s="33"/>
      <c r="F467" s="34">
        <f>F433+F437+F447+F452+F459+F466</f>
        <v>50</v>
      </c>
      <c r="G467" s="34">
        <f t="shared" ref="G467" si="338">G433+G437+G447+G452+G459+G466</f>
        <v>97.8</v>
      </c>
      <c r="H467" s="34">
        <f t="shared" ref="H467" si="339">H433+H437+H447+H452+H459+H466</f>
        <v>3.3</v>
      </c>
      <c r="I467" s="34">
        <f t="shared" ref="I467" si="340">I433+I437+I447+I452+I459+I466</f>
        <v>0.6</v>
      </c>
      <c r="J467" s="34">
        <f t="shared" ref="J467" si="341">J433+J437+J447+J452+J459+J466</f>
        <v>19.8</v>
      </c>
      <c r="K467" s="35"/>
      <c r="L467" s="34">
        <f t="shared" ref="L467" ca="1" si="34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3">SUM(G468:G474)</f>
        <v>0</v>
      </c>
      <c r="H475" s="21">
        <f t="shared" ref="H475" si="344">SUM(H468:H474)</f>
        <v>0</v>
      </c>
      <c r="I475" s="21">
        <f t="shared" ref="I475" si="345">SUM(I468:I474)</f>
        <v>0</v>
      </c>
      <c r="J475" s="21">
        <f t="shared" ref="J475" si="346">SUM(J468:J474)</f>
        <v>0</v>
      </c>
      <c r="K475" s="27"/>
      <c r="L475" s="21">
        <f t="shared" ref="L475:L517" si="34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8">SUM(G476:G478)</f>
        <v>0</v>
      </c>
      <c r="H479" s="21">
        <f t="shared" ref="H479" si="349">SUM(H476:H478)</f>
        <v>0</v>
      </c>
      <c r="I479" s="21">
        <f t="shared" ref="I479" si="350">SUM(I476:I478)</f>
        <v>0</v>
      </c>
      <c r="J479" s="21">
        <f t="shared" ref="J479" si="351">SUM(J476:J478)</f>
        <v>0</v>
      </c>
      <c r="K479" s="27"/>
      <c r="L479" s="21">
        <f t="shared" ref="L479" ca="1" si="35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63" t="s">
        <v>50</v>
      </c>
      <c r="F486" s="64">
        <v>50</v>
      </c>
      <c r="G486" s="68">
        <v>97.8</v>
      </c>
      <c r="H486" s="60">
        <v>3.3</v>
      </c>
      <c r="I486" s="60">
        <v>0.6</v>
      </c>
      <c r="J486" s="68">
        <v>19.8</v>
      </c>
      <c r="K486" s="72" t="s">
        <v>53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50</v>
      </c>
      <c r="G489" s="21">
        <f t="shared" ref="G489" si="353">SUM(G480:G488)</f>
        <v>97.8</v>
      </c>
      <c r="H489" s="21">
        <f t="shared" ref="H489" si="354">SUM(H480:H488)</f>
        <v>3.3</v>
      </c>
      <c r="I489" s="21">
        <f t="shared" ref="I489" si="355">SUM(I480:I488)</f>
        <v>0.6</v>
      </c>
      <c r="J489" s="21">
        <f t="shared" ref="J489" si="356">SUM(J480:J488)</f>
        <v>19.8</v>
      </c>
      <c r="K489" s="27"/>
      <c r="L489" s="21">
        <f t="shared" ref="L489" ca="1" si="35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8">SUM(G490:G493)</f>
        <v>0</v>
      </c>
      <c r="H494" s="21">
        <f t="shared" ref="H494" si="359">SUM(H490:H493)</f>
        <v>0</v>
      </c>
      <c r="I494" s="21">
        <f t="shared" ref="I494" si="360">SUM(I490:I493)</f>
        <v>0</v>
      </c>
      <c r="J494" s="21">
        <f t="shared" ref="J494" si="361">SUM(J490:J493)</f>
        <v>0</v>
      </c>
      <c r="K494" s="27"/>
      <c r="L494" s="21">
        <f t="shared" ref="L494" ca="1" si="36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3">SUM(G495:G500)</f>
        <v>0</v>
      </c>
      <c r="H501" s="21">
        <f t="shared" ref="H501" si="364">SUM(H495:H500)</f>
        <v>0</v>
      </c>
      <c r="I501" s="21">
        <f t="shared" ref="I501" si="365">SUM(I495:I500)</f>
        <v>0</v>
      </c>
      <c r="J501" s="21">
        <f t="shared" ref="J501" si="366">SUM(J495:J500)</f>
        <v>0</v>
      </c>
      <c r="K501" s="27"/>
      <c r="L501" s="21">
        <f t="shared" ref="L501" ca="1" si="36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8">SUM(G502:G507)</f>
        <v>0</v>
      </c>
      <c r="H508" s="21">
        <f t="shared" ref="H508" si="369">SUM(H502:H507)</f>
        <v>0</v>
      </c>
      <c r="I508" s="21">
        <f t="shared" ref="I508" si="370">SUM(I502:I507)</f>
        <v>0</v>
      </c>
      <c r="J508" s="21">
        <f t="shared" ref="J508" si="371">SUM(J502:J507)</f>
        <v>0</v>
      </c>
      <c r="K508" s="27"/>
      <c r="L508" s="21">
        <f t="shared" ref="L508" ca="1" si="37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88" t="s">
        <v>4</v>
      </c>
      <c r="D509" s="89"/>
      <c r="E509" s="33"/>
      <c r="F509" s="34">
        <f>F475+F479+F489+F494+F501+F508</f>
        <v>50</v>
      </c>
      <c r="G509" s="34">
        <f t="shared" ref="G509" si="373">G475+G479+G489+G494+G501+G508</f>
        <v>97.8</v>
      </c>
      <c r="H509" s="34">
        <f t="shared" ref="H509" si="374">H475+H479+H489+H494+H501+H508</f>
        <v>3.3</v>
      </c>
      <c r="I509" s="34">
        <f t="shared" ref="I509" si="375">I475+I479+I489+I494+I501+I508</f>
        <v>0.6</v>
      </c>
      <c r="J509" s="34">
        <f t="shared" ref="J509" si="376">J475+J479+J489+J494+J501+J508</f>
        <v>19.8</v>
      </c>
      <c r="K509" s="35"/>
      <c r="L509" s="34">
        <f t="shared" ref="L509" ca="1" si="37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8">SUM(G510:G516)</f>
        <v>0</v>
      </c>
      <c r="H517" s="21">
        <f t="shared" ref="H517" si="379">SUM(H510:H516)</f>
        <v>0</v>
      </c>
      <c r="I517" s="21">
        <f t="shared" ref="I517" si="380">SUM(I510:I516)</f>
        <v>0</v>
      </c>
      <c r="J517" s="21">
        <f t="shared" ref="J517" si="381">SUM(J510:J516)</f>
        <v>0</v>
      </c>
      <c r="K517" s="27"/>
      <c r="L517" s="21">
        <f t="shared" si="34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2">SUM(G518:G520)</f>
        <v>0</v>
      </c>
      <c r="H521" s="21">
        <f t="shared" ref="H521" si="383">SUM(H518:H520)</f>
        <v>0</v>
      </c>
      <c r="I521" s="21">
        <f t="shared" ref="I521" si="384">SUM(I518:I520)</f>
        <v>0</v>
      </c>
      <c r="J521" s="21">
        <f t="shared" ref="J521" si="385">SUM(J518:J520)</f>
        <v>0</v>
      </c>
      <c r="K521" s="27"/>
      <c r="L521" s="21">
        <f t="shared" ref="L521" ca="1" si="38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63" t="s">
        <v>50</v>
      </c>
      <c r="F528" s="64">
        <v>50</v>
      </c>
      <c r="G528" s="68">
        <v>97.8</v>
      </c>
      <c r="H528" s="60">
        <v>3.3</v>
      </c>
      <c r="I528" s="60">
        <v>0.6</v>
      </c>
      <c r="J528" s="68">
        <v>19.8</v>
      </c>
      <c r="K528" s="72" t="s">
        <v>53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50</v>
      </c>
      <c r="G531" s="21">
        <f t="shared" ref="G531" si="387">SUM(G522:G530)</f>
        <v>97.8</v>
      </c>
      <c r="H531" s="21">
        <f t="shared" ref="H531" si="388">SUM(H522:H530)</f>
        <v>3.3</v>
      </c>
      <c r="I531" s="21">
        <f t="shared" ref="I531" si="389">SUM(I522:I530)</f>
        <v>0.6</v>
      </c>
      <c r="J531" s="21">
        <f t="shared" ref="J531" si="390">SUM(J522:J530)</f>
        <v>19.8</v>
      </c>
      <c r="K531" s="27"/>
      <c r="L531" s="21">
        <f t="shared" ref="L531" ca="1" si="39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2">SUM(G532:G535)</f>
        <v>0</v>
      </c>
      <c r="H536" s="21">
        <f t="shared" ref="H536" si="393">SUM(H532:H535)</f>
        <v>0</v>
      </c>
      <c r="I536" s="21">
        <f t="shared" ref="I536" si="394">SUM(I532:I535)</f>
        <v>0</v>
      </c>
      <c r="J536" s="21">
        <f t="shared" ref="J536" si="395">SUM(J532:J535)</f>
        <v>0</v>
      </c>
      <c r="K536" s="27"/>
      <c r="L536" s="21">
        <f t="shared" ref="L536" ca="1" si="39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7">SUM(G537:G542)</f>
        <v>0</v>
      </c>
      <c r="H543" s="21">
        <f t="shared" ref="H543" si="398">SUM(H537:H542)</f>
        <v>0</v>
      </c>
      <c r="I543" s="21">
        <f t="shared" ref="I543" si="399">SUM(I537:I542)</f>
        <v>0</v>
      </c>
      <c r="J543" s="21">
        <f t="shared" ref="J543" si="400">SUM(J537:J542)</f>
        <v>0</v>
      </c>
      <c r="K543" s="27"/>
      <c r="L543" s="21">
        <f t="shared" ref="L543" ca="1" si="40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2">SUM(G544:G549)</f>
        <v>0</v>
      </c>
      <c r="H550" s="21">
        <f t="shared" ref="H550" si="403">SUM(H544:H549)</f>
        <v>0</v>
      </c>
      <c r="I550" s="21">
        <f t="shared" ref="I550" si="404">SUM(I544:I549)</f>
        <v>0</v>
      </c>
      <c r="J550" s="21">
        <f t="shared" ref="J550" si="405">SUM(J544:J549)</f>
        <v>0</v>
      </c>
      <c r="K550" s="27"/>
      <c r="L550" s="21">
        <f t="shared" ref="L550" ca="1" si="40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88" t="s">
        <v>4</v>
      </c>
      <c r="D551" s="89"/>
      <c r="E551" s="33"/>
      <c r="F551" s="34">
        <f>F517+F521+F531+F536+F543+F550</f>
        <v>50</v>
      </c>
      <c r="G551" s="34">
        <f t="shared" ref="G551" si="407">G517+G521+G531+G536+G543+G550</f>
        <v>97.8</v>
      </c>
      <c r="H551" s="34">
        <f t="shared" ref="H551" si="408">H517+H521+H531+H536+H543+H550</f>
        <v>3.3</v>
      </c>
      <c r="I551" s="34">
        <f t="shared" ref="I551" si="409">I517+I521+I531+I536+I543+I550</f>
        <v>0.6</v>
      </c>
      <c r="J551" s="34">
        <f t="shared" ref="J551" si="410">J517+J521+J531+J536+J543+J550</f>
        <v>19.8</v>
      </c>
      <c r="K551" s="35"/>
      <c r="L551" s="34">
        <f t="shared" ref="L551" ca="1" si="41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2">SUM(G552:G558)</f>
        <v>0</v>
      </c>
      <c r="H559" s="21">
        <f t="shared" ref="H559" si="413">SUM(H552:H558)</f>
        <v>0</v>
      </c>
      <c r="I559" s="21">
        <f t="shared" ref="I559" si="414">SUM(I552:I558)</f>
        <v>0</v>
      </c>
      <c r="J559" s="21">
        <f t="shared" ref="J559" si="415">SUM(J552:J558)</f>
        <v>0</v>
      </c>
      <c r="K559" s="27"/>
      <c r="L559" s="21">
        <f t="shared" ref="L559" si="41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7">SUM(G560:G562)</f>
        <v>0</v>
      </c>
      <c r="H563" s="21">
        <f t="shared" ref="H563" si="418">SUM(H560:H562)</f>
        <v>0</v>
      </c>
      <c r="I563" s="21">
        <f t="shared" ref="I563" si="419">SUM(I560:I562)</f>
        <v>0</v>
      </c>
      <c r="J563" s="21">
        <f t="shared" ref="J563" si="420">SUM(J560:J562)</f>
        <v>0</v>
      </c>
      <c r="K563" s="27"/>
      <c r="L563" s="21">
        <f t="shared" ref="L563" ca="1" si="42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63" t="s">
        <v>50</v>
      </c>
      <c r="F570" s="64">
        <v>50</v>
      </c>
      <c r="G570" s="68">
        <v>97.8</v>
      </c>
      <c r="H570" s="60">
        <v>3.3</v>
      </c>
      <c r="I570" s="60">
        <v>0.6</v>
      </c>
      <c r="J570" s="68">
        <v>19.8</v>
      </c>
      <c r="K570" s="72" t="s">
        <v>53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50</v>
      </c>
      <c r="G573" s="21">
        <f t="shared" ref="G573" si="422">SUM(G564:G572)</f>
        <v>97.8</v>
      </c>
      <c r="H573" s="21">
        <f t="shared" ref="H573" si="423">SUM(H564:H572)</f>
        <v>3.3</v>
      </c>
      <c r="I573" s="21">
        <f t="shared" ref="I573" si="424">SUM(I564:I572)</f>
        <v>0.6</v>
      </c>
      <c r="J573" s="21">
        <f t="shared" ref="J573" si="425">SUM(J564:J572)</f>
        <v>19.8</v>
      </c>
      <c r="K573" s="27"/>
      <c r="L573" s="21">
        <f t="shared" ref="L573" ca="1" si="42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7">SUM(G574:G577)</f>
        <v>0</v>
      </c>
      <c r="H578" s="21">
        <f t="shared" ref="H578" si="428">SUM(H574:H577)</f>
        <v>0</v>
      </c>
      <c r="I578" s="21">
        <f t="shared" ref="I578" si="429">SUM(I574:I577)</f>
        <v>0</v>
      </c>
      <c r="J578" s="21">
        <f t="shared" ref="J578" si="430">SUM(J574:J577)</f>
        <v>0</v>
      </c>
      <c r="K578" s="27"/>
      <c r="L578" s="21">
        <f t="shared" ref="L578" ca="1" si="43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2">SUM(G579:G584)</f>
        <v>0</v>
      </c>
      <c r="H585" s="21">
        <f t="shared" ref="H585" si="433">SUM(H579:H584)</f>
        <v>0</v>
      </c>
      <c r="I585" s="21">
        <f t="shared" ref="I585" si="434">SUM(I579:I584)</f>
        <v>0</v>
      </c>
      <c r="J585" s="21">
        <f t="shared" ref="J585" si="435">SUM(J579:J584)</f>
        <v>0</v>
      </c>
      <c r="K585" s="27"/>
      <c r="L585" s="21">
        <f t="shared" ref="L585" ca="1" si="43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7">SUM(G586:G591)</f>
        <v>0</v>
      </c>
      <c r="H592" s="21">
        <f t="shared" ref="H592" si="438">SUM(H586:H591)</f>
        <v>0</v>
      </c>
      <c r="I592" s="21">
        <f t="shared" ref="I592" si="439">SUM(I586:I591)</f>
        <v>0</v>
      </c>
      <c r="J592" s="21">
        <f t="shared" ref="J592" si="440">SUM(J586:J591)</f>
        <v>0</v>
      </c>
      <c r="K592" s="27"/>
      <c r="L592" s="21">
        <f t="shared" ref="L592" ca="1" si="44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85" t="s">
        <v>4</v>
      </c>
      <c r="D593" s="86"/>
      <c r="E593" s="39"/>
      <c r="F593" s="40">
        <f>F559+F563+F573+F578+F585+F592</f>
        <v>50</v>
      </c>
      <c r="G593" s="40">
        <f t="shared" ref="G593" si="442">G559+G563+G573+G578+G585+G592</f>
        <v>97.8</v>
      </c>
      <c r="H593" s="40">
        <f t="shared" ref="H593" si="443">H559+H563+H573+H578+H585+H592</f>
        <v>3.3</v>
      </c>
      <c r="I593" s="40">
        <f t="shared" ref="I593" si="444">I559+I563+I573+I578+I585+I592</f>
        <v>0.6</v>
      </c>
      <c r="J593" s="40">
        <f t="shared" ref="J593" si="445">J559+J563+J573+J578+J585+J592</f>
        <v>19.8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87" t="s">
        <v>5</v>
      </c>
      <c r="D594" s="87"/>
      <c r="E594" s="8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600</v>
      </c>
      <c r="G594" s="42">
        <f t="shared" ref="G594:L594" si="44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144.77142857142857</v>
      </c>
      <c r="H594" s="42">
        <f t="shared" si="446"/>
        <v>23.950000000000006</v>
      </c>
      <c r="I594" s="42">
        <f t="shared" si="446"/>
        <v>55.771428571428579</v>
      </c>
      <c r="J594" s="42">
        <f t="shared" si="446"/>
        <v>484.0757142857143</v>
      </c>
      <c r="K594" s="42"/>
      <c r="L594" s="42" t="e">
        <f t="shared" ca="1" si="446"/>
        <v>#DIV/0!</v>
      </c>
    </row>
  </sheetData>
  <sheetProtection sheet="1" objects="1" scenarios="1"/>
  <mergeCells count="23">
    <mergeCell ref="K358:K359"/>
    <mergeCell ref="K400:K40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K106:K107"/>
    <mergeCell ref="K148:K149"/>
    <mergeCell ref="K190:K191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2025-03-13T16:21:01Z</dcterms:modified>
</cp:coreProperties>
</file>